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B08736C4-9ED5-4AF1-BFD8-FB2D948193BC}" xr6:coauthVersionLast="47" xr6:coauthVersionMax="47" xr10:uidLastSave="{00000000-0000-0000-0000-000000000000}"/>
  <bookViews>
    <workbookView xWindow="28680" yWindow="-120" windowWidth="29040" windowHeight="15720" activeTab="12" xr2:uid="{00000000-000D-0000-FFFF-FFFF00000000}"/>
  </bookViews>
  <sheets>
    <sheet name="JAN" sheetId="1" r:id="rId1"/>
    <sheet name="FEB" sheetId="5" r:id="rId2"/>
    <sheet name="MAR" sheetId="6" r:id="rId3"/>
    <sheet name="APR" sheetId="7" r:id="rId4"/>
    <sheet name="MAY" sheetId="8" r:id="rId5"/>
    <sheet name="JUN" sheetId="9" r:id="rId6"/>
    <sheet name="JUL" sheetId="10" r:id="rId7"/>
    <sheet name="AUG" sheetId="11" r:id="rId8"/>
    <sheet name="SEP" sheetId="12" r:id="rId9"/>
    <sheet name="OCT" sheetId="13" r:id="rId10"/>
    <sheet name="NOV" sheetId="14" r:id="rId11"/>
    <sheet name="DEC" sheetId="15" r:id="rId12"/>
    <sheet name="ТОТАЛ" sheetId="16" r:id="rId13"/>
    <sheet name="FRANÇAIS" sheetId="2" state="hidden" r:id="rId14"/>
    <sheet name="ESPAÑOL" sheetId="3" state="hidden" r:id="rId15"/>
  </sheets>
  <definedNames>
    <definedName name="_xlnm.Print_Area" localSheetId="0">JAN!$A$3:$H$121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5" l="1"/>
  <c r="G49" i="16"/>
  <c r="F49" i="16"/>
  <c r="G48" i="16"/>
  <c r="F48" i="16"/>
  <c r="G47" i="16"/>
  <c r="F47" i="16"/>
  <c r="G45" i="16"/>
  <c r="F45" i="16"/>
  <c r="G43" i="16"/>
  <c r="F43" i="16"/>
  <c r="G42" i="16"/>
  <c r="F42" i="16"/>
  <c r="G41" i="16"/>
  <c r="F41" i="16"/>
  <c r="G38" i="16"/>
  <c r="F38" i="16"/>
  <c r="G36" i="16"/>
  <c r="F36" i="16"/>
  <c r="G35" i="16"/>
  <c r="F35" i="16"/>
  <c r="G33" i="16"/>
  <c r="F33" i="16"/>
  <c r="G32" i="16"/>
  <c r="F32" i="16"/>
  <c r="G31" i="16"/>
  <c r="F31" i="16"/>
  <c r="G30" i="16"/>
  <c r="F30" i="16"/>
  <c r="G28" i="16"/>
  <c r="F28" i="16"/>
  <c r="G27" i="16"/>
  <c r="F27" i="16"/>
  <c r="G26" i="16"/>
  <c r="F26" i="16"/>
  <c r="G25" i="16"/>
  <c r="F25" i="16"/>
  <c r="G22" i="16"/>
  <c r="F22" i="16"/>
  <c r="G20" i="16"/>
  <c r="F20" i="16"/>
  <c r="G19" i="16"/>
  <c r="F19" i="16"/>
  <c r="G17" i="16"/>
  <c r="F17" i="16"/>
  <c r="G16" i="16"/>
  <c r="F16" i="16"/>
  <c r="G15" i="16"/>
  <c r="F15" i="16"/>
  <c r="G14" i="16"/>
  <c r="F14" i="16"/>
  <c r="G12" i="16"/>
  <c r="F12" i="16"/>
  <c r="G11" i="16"/>
  <c r="F11" i="16"/>
  <c r="G44" i="15"/>
  <c r="G46" i="15" s="1"/>
  <c r="F44" i="15"/>
  <c r="F46" i="15" s="1"/>
  <c r="G40" i="15"/>
  <c r="F40" i="15"/>
  <c r="G29" i="15"/>
  <c r="F29" i="15"/>
  <c r="G24" i="15"/>
  <c r="G34" i="15" s="1"/>
  <c r="G37" i="15" s="1"/>
  <c r="F24" i="15"/>
  <c r="F34" i="15" s="1"/>
  <c r="F37" i="15" s="1"/>
  <c r="G18" i="15"/>
  <c r="F18" i="15"/>
  <c r="G13" i="15"/>
  <c r="G21" i="15" s="1"/>
  <c r="F13" i="15"/>
  <c r="F21" i="15" s="1"/>
  <c r="G40" i="14" l="1"/>
  <c r="G44" i="14" s="1"/>
  <c r="G46" i="14" s="1"/>
  <c r="F40" i="14"/>
  <c r="F44" i="14" s="1"/>
  <c r="F46" i="14" s="1"/>
  <c r="G29" i="14"/>
  <c r="F29" i="14"/>
  <c r="G24" i="14"/>
  <c r="G34" i="14" s="1"/>
  <c r="G37" i="14" s="1"/>
  <c r="F24" i="14"/>
  <c r="F34" i="14" s="1"/>
  <c r="F37" i="14" s="1"/>
  <c r="G18" i="14"/>
  <c r="F18" i="14"/>
  <c r="G13" i="14"/>
  <c r="G21" i="14" s="1"/>
  <c r="F13" i="14"/>
  <c r="F21" i="14" s="1"/>
  <c r="G40" i="13" l="1"/>
  <c r="G40" i="16" s="1"/>
  <c r="F40" i="13"/>
  <c r="F40" i="16" s="1"/>
  <c r="G29" i="13"/>
  <c r="G29" i="16" s="1"/>
  <c r="F29" i="13"/>
  <c r="F29" i="16" s="1"/>
  <c r="G24" i="13"/>
  <c r="F24" i="13"/>
  <c r="G18" i="13"/>
  <c r="G18" i="16" s="1"/>
  <c r="F18" i="13"/>
  <c r="F18" i="16" s="1"/>
  <c r="G13" i="13"/>
  <c r="F13" i="13"/>
  <c r="F21" i="13" l="1"/>
  <c r="F21" i="16" s="1"/>
  <c r="F13" i="16"/>
  <c r="G21" i="13"/>
  <c r="G21" i="16" s="1"/>
  <c r="G13" i="16"/>
  <c r="F34" i="13"/>
  <c r="F37" i="13" s="1"/>
  <c r="F24" i="16"/>
  <c r="G34" i="13"/>
  <c r="G24" i="16"/>
  <c r="F44" i="13"/>
  <c r="G44" i="13"/>
  <c r="G40" i="12"/>
  <c r="G44" i="12" s="1"/>
  <c r="G46" i="12" s="1"/>
  <c r="F40" i="12"/>
  <c r="F44" i="12" s="1"/>
  <c r="F46" i="12" s="1"/>
  <c r="G29" i="12"/>
  <c r="F29" i="12"/>
  <c r="G24" i="12"/>
  <c r="G34" i="12" s="1"/>
  <c r="G37" i="12" s="1"/>
  <c r="F24" i="12"/>
  <c r="F34" i="12" s="1"/>
  <c r="F37" i="12" s="1"/>
  <c r="G18" i="12"/>
  <c r="F18" i="12"/>
  <c r="G13" i="12"/>
  <c r="G21" i="12" s="1"/>
  <c r="F13" i="12"/>
  <c r="F21" i="12" s="1"/>
  <c r="G37" i="13" l="1"/>
  <c r="G37" i="16" s="1"/>
  <c r="G34" i="16"/>
  <c r="G46" i="13"/>
  <c r="G46" i="16" s="1"/>
  <c r="G44" i="16"/>
  <c r="F46" i="13"/>
  <c r="F46" i="16" s="1"/>
  <c r="F44" i="16"/>
  <c r="G40" i="11"/>
  <c r="G44" i="11" s="1"/>
  <c r="G46" i="11" s="1"/>
  <c r="F40" i="11"/>
  <c r="F44" i="11" s="1"/>
  <c r="F46" i="11" s="1"/>
  <c r="G29" i="11"/>
  <c r="F29" i="11"/>
  <c r="G24" i="11"/>
  <c r="G34" i="11" s="1"/>
  <c r="G37" i="11" s="1"/>
  <c r="F24" i="11"/>
  <c r="F34" i="11" s="1"/>
  <c r="F37" i="11" s="1"/>
  <c r="G18" i="11"/>
  <c r="F18" i="11"/>
  <c r="G13" i="11"/>
  <c r="G21" i="11" s="1"/>
  <c r="F13" i="11"/>
  <c r="F21" i="11" s="1"/>
  <c r="G44" i="10" l="1"/>
  <c r="G46" i="10" s="1"/>
  <c r="G40" i="10"/>
  <c r="F40" i="10"/>
  <c r="F44" i="10" s="1"/>
  <c r="F46" i="10" s="1"/>
  <c r="G29" i="10"/>
  <c r="F29" i="10"/>
  <c r="G24" i="10"/>
  <c r="F24" i="10"/>
  <c r="F34" i="10" s="1"/>
  <c r="F37" i="10" s="1"/>
  <c r="G18" i="10"/>
  <c r="F18" i="10"/>
  <c r="G13" i="10"/>
  <c r="F13" i="10"/>
  <c r="F21" i="10" s="1"/>
  <c r="G21" i="10" l="1"/>
  <c r="G34" i="10"/>
  <c r="G37" i="10" s="1"/>
  <c r="G40" i="9"/>
  <c r="G44" i="9" s="1"/>
  <c r="G46" i="9" s="1"/>
  <c r="F40" i="9"/>
  <c r="F44" i="9" s="1"/>
  <c r="F46" i="9" s="1"/>
  <c r="G29" i="9"/>
  <c r="F29" i="9"/>
  <c r="G24" i="9"/>
  <c r="F24" i="9"/>
  <c r="F34" i="9" s="1"/>
  <c r="F37" i="9" s="1"/>
  <c r="G18" i="9"/>
  <c r="F18" i="9"/>
  <c r="G13" i="9"/>
  <c r="F13" i="9"/>
  <c r="F21" i="9" s="1"/>
  <c r="G34" i="9" l="1"/>
  <c r="G37" i="9" s="1"/>
  <c r="G21" i="9"/>
  <c r="G40" i="8"/>
  <c r="G44" i="8" s="1"/>
  <c r="G46" i="8" s="1"/>
  <c r="F40" i="8"/>
  <c r="F44" i="8" s="1"/>
  <c r="F46" i="8" s="1"/>
  <c r="G29" i="8"/>
  <c r="F29" i="8"/>
  <c r="G24" i="8"/>
  <c r="G34" i="8" s="1"/>
  <c r="G37" i="8" s="1"/>
  <c r="F24" i="8"/>
  <c r="F34" i="8" s="1"/>
  <c r="F37" i="8" s="1"/>
  <c r="G18" i="8"/>
  <c r="G21" i="8" s="1"/>
  <c r="F18" i="8"/>
  <c r="F21" i="8" s="1"/>
  <c r="G40" i="7"/>
  <c r="G44" i="7" s="1"/>
  <c r="G46" i="7" s="1"/>
  <c r="F40" i="7"/>
  <c r="F44" i="7" s="1"/>
  <c r="F46" i="7" s="1"/>
  <c r="G29" i="7"/>
  <c r="F29" i="7"/>
  <c r="G24" i="7"/>
  <c r="G34" i="7" s="1"/>
  <c r="G37" i="7" s="1"/>
  <c r="F24" i="7"/>
  <c r="F34" i="7" s="1"/>
  <c r="F37" i="7" s="1"/>
  <c r="G18" i="7"/>
  <c r="G21" i="7" s="1"/>
  <c r="F18" i="7"/>
  <c r="F13" i="7"/>
  <c r="F21" i="7" s="1"/>
  <c r="G40" i="6" l="1"/>
  <c r="G44" i="6" s="1"/>
  <c r="G46" i="6" s="1"/>
  <c r="F40" i="6"/>
  <c r="F44" i="6" s="1"/>
  <c r="F46" i="6" s="1"/>
  <c r="G29" i="6"/>
  <c r="F29" i="6"/>
  <c r="G24" i="6"/>
  <c r="F24" i="6"/>
  <c r="F34" i="6" s="1"/>
  <c r="F37" i="6" s="1"/>
  <c r="G18" i="6"/>
  <c r="F18" i="6"/>
  <c r="G13" i="6"/>
  <c r="F13" i="6"/>
  <c r="F21" i="6" s="1"/>
  <c r="G21" i="6" l="1"/>
  <c r="G34" i="6"/>
  <c r="G37" i="6" s="1"/>
  <c r="G44" i="5"/>
  <c r="G46" i="5" s="1"/>
  <c r="G40" i="5"/>
  <c r="F40" i="5"/>
  <c r="F44" i="5" s="1"/>
  <c r="F46" i="5" s="1"/>
  <c r="G29" i="5"/>
  <c r="F29" i="5"/>
  <c r="G24" i="5"/>
  <c r="F34" i="5"/>
  <c r="G18" i="5"/>
  <c r="F18" i="5"/>
  <c r="G13" i="5"/>
  <c r="F13" i="5"/>
  <c r="F21" i="5" s="1"/>
  <c r="F37" i="5" l="1"/>
  <c r="F37" i="16" s="1"/>
  <c r="F34" i="16"/>
  <c r="G21" i="5"/>
  <c r="G34" i="5"/>
  <c r="G37" i="5" s="1"/>
  <c r="G40" i="1"/>
  <c r="G44" i="1" s="1"/>
  <c r="G46" i="1" s="1"/>
  <c r="F40" i="1"/>
  <c r="F44" i="1" s="1"/>
  <c r="F46" i="1" s="1"/>
  <c r="G29" i="1"/>
  <c r="F29" i="1"/>
  <c r="G24" i="1"/>
  <c r="G34" i="1" s="1"/>
  <c r="G37" i="1" s="1"/>
  <c r="F24" i="1"/>
  <c r="F34" i="1" s="1"/>
  <c r="F37" i="1" s="1"/>
  <c r="G18" i="1"/>
  <c r="F18" i="1"/>
  <c r="G13" i="1"/>
  <c r="G21" i="1" s="1"/>
  <c r="F13" i="1"/>
  <c r="F21" i="1" s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</calcChain>
</file>

<file path=xl/sharedStrings.xml><?xml version="1.0" encoding="utf-8"?>
<sst xmlns="http://schemas.openxmlformats.org/spreadsheetml/2006/main" count="1449" uniqueCount="280">
  <si>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</si>
  <si>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</si>
  <si>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</si>
  <si>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</si>
  <si>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</si>
  <si>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</si>
  <si>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</si>
  <si>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</si>
  <si>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</si>
  <si>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</si>
  <si>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</si>
  <si>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</si>
  <si>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</si>
  <si>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</si>
  <si>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</si>
  <si>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</si>
  <si>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</si>
  <si>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</si>
  <si>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</si>
  <si>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</si>
  <si>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</si>
  <si>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</si>
  <si>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</si>
  <si>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</si>
  <si>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</si>
  <si>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</si>
  <si>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</si>
  <si>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</si>
  <si>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</si>
  <si>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</si>
  <si>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</si>
  <si>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</si>
  <si>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</si>
  <si>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</si>
  <si>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</si>
  <si>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</si>
  <si>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</si>
  <si>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</si>
  <si>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</si>
  <si>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</si>
  <si>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</si>
  <si>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</si>
  <si>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</si>
  <si>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</si>
  <si>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</si>
  <si>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</si>
  <si>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</si>
  <si>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</si>
  <si>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</si>
  <si>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</si>
  <si>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</si>
  <si>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</si>
  <si>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</si>
  <si>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</si>
  <si>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</si>
  <si>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</si>
  <si>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</si>
  <si>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</si>
  <si>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</si>
  <si>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</si>
  <si>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</si>
  <si>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</si>
  <si>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</si>
  <si>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</si>
  <si>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</si>
  <si>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</si>
  <si>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</si>
  <si>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</si>
  <si>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</si>
  <si>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</si>
  <si>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</si>
  <si>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</si>
  <si>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</si>
  <si>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</si>
  <si>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</si>
  <si>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</si>
  <si>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</si>
  <si>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</si>
  <si>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</si>
  <si>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</si>
  <si>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</si>
  <si>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</si>
  <si>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</si>
  <si>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</si>
  <si>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</si>
  <si>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</si>
  <si>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</si>
  <si>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</si>
  <si>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</si>
  <si>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</si>
  <si>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</si>
  <si>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</si>
  <si>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</si>
  <si>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</si>
  <si>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</si>
  <si>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</si>
  <si>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</si>
  <si>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</si>
  <si>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</si>
  <si>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</si>
  <si>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</si>
  <si>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</si>
  <si>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</si>
  <si>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</si>
  <si>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</si>
  <si>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</si>
  <si>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</si>
  <si>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</si>
  <si>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</si>
  <si>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</si>
  <si>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</si>
  <si>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</si>
  <si>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</si>
  <si>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</si>
  <si>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</si>
  <si>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</si>
  <si>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</si>
  <si>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</si>
  <si>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</si>
  <si>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</si>
  <si>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</si>
  <si>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</si>
  <si>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</si>
  <si>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</si>
  <si>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</si>
  <si>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</si>
  <si>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</si>
  <si>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</si>
  <si>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</si>
  <si>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</si>
  <si>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</si>
  <si>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</si>
  <si>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</si>
  <si>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</si>
  <si>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</si>
  <si>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</si>
  <si>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</si>
  <si>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</si>
  <si>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</si>
  <si>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</si>
  <si>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</si>
  <si>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</si>
  <si>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</si>
  <si>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</si>
  <si>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</si>
  <si>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</si>
  <si>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</si>
  <si>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</si>
  <si>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</si>
  <si>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</si>
  <si>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</si>
  <si>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</si>
  <si>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</si>
  <si>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</si>
  <si>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</si>
  <si>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</si>
  <si>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</si>
  <si>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</si>
  <si>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</si>
  <si>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</si>
  <si>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</si>
  <si>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</si>
  <si>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</si>
  <si>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</si>
  <si>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</si>
  <si>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</si>
  <si>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</si>
  <si>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</si>
  <si>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</si>
  <si>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</si>
  <si>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</si>
  <si>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</si>
  <si>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</si>
  <si>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</si>
  <si>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</si>
  <si>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</si>
  <si>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</si>
  <si>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</si>
  <si>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</si>
  <si>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</si>
  <si>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</si>
  <si>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</si>
  <si>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</si>
  <si>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</si>
  <si>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</si>
  <si>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</si>
  <si>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</si>
  <si>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</si>
  <si>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</si>
  <si>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</si>
  <si>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</si>
  <si>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</si>
  <si>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</si>
  <si>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ФОРМА  I</t>
  </si>
  <si>
    <t>a)</t>
  </si>
  <si>
    <t xml:space="preserve"> </t>
  </si>
  <si>
    <t>e)</t>
  </si>
  <si>
    <t>SOF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</si>
  <si>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</si>
  <si>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</si>
  <si>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</si>
  <si>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</si>
  <si>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</si>
  <si>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</si>
  <si>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</si>
  <si>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</si>
  <si>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</si>
  <si>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</si>
  <si>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</si>
  <si>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</si>
  <si>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Aircraft in passenger or station wagon version</t>
  </si>
  <si>
    <t>Aircraft in full cargo version</t>
  </si>
  <si>
    <t>c)</t>
  </si>
  <si>
    <t>Total air traffic - commercial transportation (a + b):</t>
  </si>
  <si>
    <t>of which.</t>
  </si>
  <si>
    <t>(c.1) International scheduled flights</t>
  </si>
  <si>
    <t>(c.2) International non-scheduled flights</t>
  </si>
  <si>
    <t>(c.3) Domestic scheduled flights</t>
  </si>
  <si>
    <t>(c.4) Domestic non-scheduled flights</t>
  </si>
  <si>
    <t>d)</t>
  </si>
  <si>
    <t>Other aircraft movements:</t>
  </si>
  <si>
    <t>(d.1) Air taxi/business aviation flights</t>
  </si>
  <si>
    <t>(d.2) All other aircraft movements</t>
  </si>
  <si>
    <t>ALL aircraft movements (c + d)</t>
  </si>
  <si>
    <t>Total maximum take-off weight of all landed aircraft, tons</t>
  </si>
  <si>
    <t>Aircraft movements</t>
  </si>
  <si>
    <t>Passengers - commercial transport</t>
  </si>
  <si>
    <t>On international flights (departures + arrivals):</t>
  </si>
  <si>
    <t>(a.1) on international scheduled flights - departing</t>
  </si>
  <si>
    <t>(a.2) on international scheduled flights - arrived</t>
  </si>
  <si>
    <t>(a.3) on international non-scheduled flights - departing</t>
  </si>
  <si>
    <t>(a.4) on international non-scheduled flights - arrivals</t>
  </si>
  <si>
    <t>Domestic flights (departures + arrivals)</t>
  </si>
  <si>
    <t>(b.1) on domestic scheduled flights - departed</t>
  </si>
  <si>
    <t>(b.2) on domestic scheduled flights - arrived</t>
  </si>
  <si>
    <t>(b.3) on domestic non-scheduled flights - departed</t>
  </si>
  <si>
    <t>(b.4) on domestic non-scheduled flights - arrived</t>
  </si>
  <si>
    <t>Total terminal passengers* (a + b)</t>
  </si>
  <si>
    <t>c.1) Transfer passengers**</t>
  </si>
  <si>
    <t>Transit passengers***</t>
  </si>
  <si>
    <t>ALL passengers (c + d)</t>
  </si>
  <si>
    <t>Departed passengers exempt from the "Passengers" fee - total</t>
  </si>
  <si>
    <t>Cargo (Cargo and mail), tons</t>
  </si>
  <si>
    <t>Cargo on international flights (loaded + unloaded)</t>
  </si>
  <si>
    <t>(a.1) cargo on international flights - loaded</t>
  </si>
  <si>
    <t>(a.2) cargo on international flights - unloaded</t>
  </si>
  <si>
    <t>Domestic cargo (loaded + unloaded)</t>
  </si>
  <si>
    <t>Total loads (loaded + unloaded) (a + b)</t>
  </si>
  <si>
    <t>Total mail (loaded + unloaded)</t>
  </si>
  <si>
    <t>ALL cargo (c + d)</t>
  </si>
  <si>
    <t>(e.1) Transported by aircraft in passenger and station wagon version</t>
  </si>
  <si>
    <t>(e.2) Transported by aircraft in a fully cargo version</t>
  </si>
  <si>
    <t>Transit cargo (not including in ALL cargo)</t>
  </si>
  <si>
    <t>Events that had an impact on airport traffic during the reporting period</t>
  </si>
  <si>
    <t>REPORTING STATISTICAL FORM</t>
  </si>
  <si>
    <t>AIRPORT TRAFFIC DATA</t>
  </si>
  <si>
    <t>Town:</t>
  </si>
  <si>
    <t>Sofia</t>
  </si>
  <si>
    <t>Airport:</t>
  </si>
  <si>
    <t>Sofia Airport</t>
  </si>
  <si>
    <t>3-letter IATA code:	SOF</t>
  </si>
  <si>
    <t>current year</t>
  </si>
  <si>
    <t>previous year</t>
  </si>
  <si>
    <t>Period  (ммгг)</t>
  </si>
  <si>
    <t>CAA</t>
  </si>
  <si>
    <t>(name, surname, position)</t>
  </si>
  <si>
    <t>*/ Terminal passengers - passengers starting or ending their journey at the given airport, as well as transfer passengers</t>
  </si>
  <si>
    <t xml:space="preserve">**/ Transfer passengers - passengers arriving and departing on a different aircraft or on the same aircraft, </t>
  </si>
  <si>
    <t xml:space="preserve">but under a different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</si>
  <si>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twice</t>
    </r>
    <r>
      <rPr>
        <sz val="10"/>
        <color rgb="FF000080"/>
        <rFont val="Times New Roman"/>
        <family val="1"/>
        <charset val="204"/>
      </rPr>
      <t xml:space="preserve"> - on arrival and on departure.</t>
    </r>
  </si>
  <si>
    <t xml:space="preserve">/ Transit passengers - passengers arriving and departing with the same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</si>
  <si>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once</t>
    </r>
    <r>
      <rPr>
        <sz val="10"/>
        <color rgb="FF000080"/>
        <rFont val="Times New Roman"/>
        <family val="1"/>
        <charset val="204"/>
      </rPr>
      <t xml:space="preserve"> - upon landing or at take-off.</t>
    </r>
  </si>
  <si>
    <t xml:space="preserve">Remark: </t>
  </si>
  <si>
    <t xml:space="preserve">Data under item I.d-"Total maximum take-off weight of all landed aircraft, tons" and under item II.e-"Departed passengers exempt from the "Passengers" fee - </t>
  </si>
  <si>
    <t>in total" shall be filled only by airport operators at airports with an annual traffic of more than 5 million passengers carried / by the airport operator of</t>
  </si>
  <si>
    <t>the airport with the largest number of passenger traffic on the territory of the Republic of Bulgaria.</t>
  </si>
  <si>
    <t>FEB</t>
  </si>
  <si>
    <t>Drawn: Yuliya Charkadzhieva</t>
  </si>
  <si>
    <t>Email: ycharkadzhieva@caa.bg</t>
  </si>
  <si>
    <t xml:space="preserve">                    3-letter IATA code:	SOF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</si>
</sst>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\ "/>
    <numFmt numFmtId="165" formatCode="#,##0.0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ptos"/>
      <family val="2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80"/>
      <name val="Times New Roman"/>
      <family val="1"/>
      <charset val="204"/>
    </font>
    <font>
      <u/>
      <sz val="10"/>
      <color rgb="FF00008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7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7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3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/>
    <xf numFmtId="0" fontId="8" fillId="0" borderId="4" xfId="0" quotePrefix="1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8" fillId="2" borderId="5" xfId="0" applyFont="1" applyFill="1" applyBorder="1" applyAlignment="1" applyProtection="1">
      <alignment vertical="center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8" xfId="0" applyFont="1" applyBorder="1" applyAlignment="1">
      <alignment vertical="center"/>
    </xf>
    <xf numFmtId="0" fontId="5" fillId="0" borderId="28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quotePrefix="1" applyFont="1" applyBorder="1" applyAlignment="1">
      <alignment horizontal="left" vertical="center"/>
    </xf>
    <xf numFmtId="0" fontId="5" fillId="0" borderId="9" xfId="0" applyFont="1" applyBorder="1" applyProtection="1">
      <protection locked="0"/>
    </xf>
    <xf numFmtId="0" fontId="5" fillId="0" borderId="10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1" xfId="0" applyFont="1" applyBorder="1" applyProtection="1">
      <protection locked="0"/>
    </xf>
    <xf numFmtId="0" fontId="5" fillId="0" borderId="12" xfId="0" applyFont="1" applyBorder="1" applyProtection="1">
      <protection locked="0"/>
    </xf>
    <xf numFmtId="0" fontId="5" fillId="0" borderId="13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4" xfId="0" applyFont="1" applyBorder="1" applyProtection="1">
      <protection locked="0"/>
    </xf>
    <xf numFmtId="0" fontId="5" fillId="0" borderId="15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8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7" xfId="0" applyFont="1" applyBorder="1" applyAlignment="1">
      <alignment horizontal="center" vertical="center"/>
    </xf>
    <xf numFmtId="0" fontId="5" fillId="0" borderId="29" xfId="0" applyFont="1" applyBorder="1" applyProtection="1">
      <protection locked="0"/>
    </xf>
    <xf numFmtId="0" fontId="5" fillId="0" borderId="30" xfId="0" applyFont="1" applyBorder="1" applyProtection="1">
      <protection locked="0"/>
    </xf>
    <xf numFmtId="0" fontId="5" fillId="0" borderId="7" xfId="0" applyFont="1" applyBorder="1"/>
    <xf numFmtId="0" fontId="5" fillId="0" borderId="0" xfId="0" quotePrefix="1" applyFont="1" applyAlignment="1">
      <alignment horizontal="left"/>
    </xf>
    <xf numFmtId="0" fontId="5" fillId="0" borderId="13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6" xfId="0" applyFont="1" applyBorder="1" applyProtection="1">
      <protection locked="0"/>
    </xf>
    <xf numFmtId="0" fontId="5" fillId="0" borderId="17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19" xfId="0" applyFont="1" applyBorder="1"/>
    <xf numFmtId="0" fontId="5" fillId="0" borderId="8" xfId="0" applyFont="1" applyBorder="1"/>
    <xf numFmtId="0" fontId="12" fillId="1" borderId="25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6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8" xfId="0" applyFont="1" applyBorder="1" applyAlignment="1">
      <alignment horizontal="center"/>
    </xf>
    <xf numFmtId="0" fontId="13" fillId="0" borderId="8" xfId="0" quotePrefix="1" applyFont="1" applyBorder="1" applyAlignment="1">
      <alignment horizontal="left"/>
    </xf>
    <xf numFmtId="0" fontId="14" fillId="0" borderId="0" xfId="0" applyFont="1"/>
    <xf numFmtId="0" fontId="14" fillId="0" borderId="8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7" xfId="0" applyFont="1" applyBorder="1"/>
    <xf numFmtId="0" fontId="24" fillId="0" borderId="8" xfId="0" applyFont="1" applyBorder="1" applyAlignment="1">
      <alignment vertical="center"/>
    </xf>
    <xf numFmtId="0" fontId="24" fillId="0" borderId="3" xfId="0" applyFont="1" applyBorder="1" applyAlignment="1">
      <alignment horizontal="center"/>
    </xf>
    <xf numFmtId="0" fontId="25" fillId="0" borderId="3" xfId="0" applyFont="1" applyBorder="1" applyAlignment="1">
      <alignment horizontal="left"/>
    </xf>
    <xf numFmtId="0" fontId="24" fillId="0" borderId="4" xfId="0" applyFont="1" applyBorder="1" applyAlignment="1">
      <alignment vertical="center"/>
    </xf>
    <xf numFmtId="0" fontId="20" fillId="0" borderId="5" xfId="0" applyFont="1" applyBorder="1" applyAlignment="1">
      <alignment vertical="center"/>
    </xf>
    <xf numFmtId="0" fontId="20" fillId="2" borderId="5" xfId="0" applyFont="1" applyFill="1" applyBorder="1" applyAlignment="1" applyProtection="1">
      <alignment vertical="center"/>
      <protection locked="0"/>
    </xf>
    <xf numFmtId="0" fontId="24" fillId="0" borderId="6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8" xfId="0" applyFont="1" applyBorder="1" applyAlignment="1">
      <alignment vertical="center"/>
    </xf>
    <xf numFmtId="0" fontId="20" fillId="0" borderId="28" xfId="0" applyFont="1" applyBorder="1" applyAlignment="1">
      <alignment vertical="center"/>
    </xf>
    <xf numFmtId="0" fontId="20" fillId="0" borderId="7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7" fillId="0" borderId="8" xfId="0" applyFont="1" applyBorder="1" applyAlignment="1">
      <alignment vertical="center"/>
    </xf>
    <xf numFmtId="0" fontId="20" fillId="0" borderId="9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1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3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4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6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1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19" xfId="0" applyFont="1" applyBorder="1"/>
    <xf numFmtId="0" fontId="27" fillId="0" borderId="8" xfId="0" applyFont="1" applyBorder="1"/>
    <xf numFmtId="0" fontId="20" fillId="0" borderId="8" xfId="0" applyFont="1" applyBorder="1"/>
    <xf numFmtId="0" fontId="27" fillId="0" borderId="2" xfId="0" applyFont="1" applyBorder="1"/>
    <xf numFmtId="0" fontId="30" fillId="1" borderId="25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5" xfId="0" applyFont="1" applyFill="1" applyBorder="1" applyAlignment="1">
      <alignment vertical="center"/>
    </xf>
    <xf numFmtId="0" fontId="20" fillId="3" borderId="26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8" xfId="0" applyFont="1" applyBorder="1" applyAlignment="1">
      <alignment horizontal="center"/>
    </xf>
    <xf numFmtId="0" fontId="32" fillId="0" borderId="8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3" fillId="0" borderId="1" xfId="0" applyFont="1" applyBorder="1" applyAlignment="1" applyProtection="1">
      <alignment vertical="center"/>
      <protection locked="0"/>
    </xf>
    <xf numFmtId="0" fontId="44" fillId="0" borderId="0" xfId="0" applyFont="1" applyAlignment="1">
      <alignment vertical="center"/>
    </xf>
    <xf numFmtId="0" fontId="44" fillId="0" borderId="0" xfId="0" applyFont="1"/>
    <xf numFmtId="0" fontId="43" fillId="0" borderId="4" xfId="0" applyFont="1" applyBorder="1" applyAlignment="1" applyProtection="1">
      <alignment vertical="center"/>
      <protection locked="0"/>
    </xf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0" xfId="0" applyFont="1"/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2" fillId="0" borderId="0" xfId="0" applyFont="1" applyAlignment="1">
      <alignment vertical="center"/>
    </xf>
    <xf numFmtId="0" fontId="42" fillId="0" borderId="12" xfId="0" applyFont="1" applyBorder="1" applyAlignment="1" applyProtection="1">
      <alignment vertical="center"/>
      <protection locked="0"/>
    </xf>
    <xf numFmtId="0" fontId="42" fillId="0" borderId="11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8" xfId="0" applyFont="1" applyBorder="1" applyAlignment="1" applyProtection="1">
      <alignment horizontal="center"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12" xfId="0" applyFont="1" applyBorder="1" applyAlignment="1" applyProtection="1">
      <alignment horizontal="center" vertical="center"/>
      <protection locked="0"/>
    </xf>
    <xf numFmtId="0" fontId="42" fillId="0" borderId="2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17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5" fillId="0" borderId="0" xfId="0" applyFont="1"/>
    <xf numFmtId="9" fontId="3" fillId="0" borderId="7" xfId="1" applyFont="1" applyFill="1" applyBorder="1" applyAlignment="1">
      <alignment horizontal="center"/>
    </xf>
    <xf numFmtId="9" fontId="48" fillId="0" borderId="7" xfId="1" applyFont="1" applyFill="1" applyBorder="1" applyAlignment="1">
      <alignment horizontal="center"/>
    </xf>
    <xf numFmtId="9" fontId="3" fillId="0" borderId="0" xfId="1" applyFont="1" applyFill="1" applyBorder="1" applyAlignment="1">
      <alignment horizontal="center"/>
    </xf>
    <xf numFmtId="0" fontId="42" fillId="0" borderId="33" xfId="0" applyFont="1" applyBorder="1" applyAlignment="1">
      <alignment vertical="center"/>
    </xf>
    <xf numFmtId="0" fontId="42" fillId="0" borderId="32" xfId="0" applyFont="1" applyBorder="1" applyAlignment="1" applyProtection="1">
      <alignment vertical="center"/>
      <protection locked="0"/>
    </xf>
    <xf numFmtId="0" fontId="42" fillId="0" borderId="30" xfId="0" applyFont="1" applyBorder="1" applyAlignment="1" applyProtection="1">
      <alignment vertical="center"/>
      <protection locked="0"/>
    </xf>
    <xf numFmtId="0" fontId="42" fillId="0" borderId="17" xfId="0" applyFont="1" applyBorder="1" applyAlignment="1" applyProtection="1">
      <alignment vertical="center"/>
      <protection locked="0"/>
    </xf>
    <xf numFmtId="4" fontId="42" fillId="0" borderId="33" xfId="0" applyNumberFormat="1" applyFont="1" applyBorder="1" applyAlignment="1">
      <alignment vertical="center"/>
    </xf>
    <xf numFmtId="4" fontId="42" fillId="0" borderId="32" xfId="0" applyNumberFormat="1" applyFont="1" applyBorder="1" applyAlignment="1" applyProtection="1">
      <alignment vertical="center"/>
      <protection locked="0"/>
    </xf>
    <xf numFmtId="4" fontId="42" fillId="0" borderId="12" xfId="0" applyNumberFormat="1" applyFont="1" applyBorder="1" applyAlignment="1" applyProtection="1">
      <alignment vertical="center"/>
      <protection locked="0"/>
    </xf>
    <xf numFmtId="4" fontId="42" fillId="0" borderId="11" xfId="0" applyNumberFormat="1" applyFont="1" applyBorder="1" applyAlignment="1">
      <alignment vertical="center"/>
    </xf>
    <xf numFmtId="4" fontId="42" fillId="0" borderId="3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3" fontId="42" fillId="0" borderId="10" xfId="0" applyNumberFormat="1" applyFont="1" applyBorder="1" applyAlignment="1" applyProtection="1">
      <alignment horizontal="right"/>
      <protection locked="0"/>
    </xf>
    <xf numFmtId="3" fontId="42" fillId="0" borderId="12" xfId="0" applyNumberFormat="1" applyFont="1" applyBorder="1" applyAlignment="1" applyProtection="1">
      <alignment horizontal="right"/>
      <protection locked="0"/>
    </xf>
    <xf numFmtId="3" fontId="42" fillId="0" borderId="12" xfId="0" applyNumberFormat="1" applyFont="1" applyBorder="1" applyAlignment="1">
      <alignment horizontal="right"/>
    </xf>
    <xf numFmtId="3" fontId="42" fillId="0" borderId="15" xfId="0" applyNumberFormat="1" applyFont="1" applyBorder="1" applyAlignment="1" applyProtection="1">
      <alignment horizontal="right"/>
      <protection locked="0"/>
    </xf>
    <xf numFmtId="3" fontId="42" fillId="0" borderId="9" xfId="0" applyNumberFormat="1" applyFont="1" applyBorder="1" applyAlignment="1">
      <alignment vertical="center"/>
    </xf>
    <xf numFmtId="3" fontId="42" fillId="0" borderId="12" xfId="0" applyNumberFormat="1" applyFont="1" applyBorder="1" applyAlignment="1" applyProtection="1">
      <alignment vertical="center"/>
      <protection locked="0"/>
    </xf>
    <xf numFmtId="3" fontId="42" fillId="0" borderId="12" xfId="0" applyNumberFormat="1" applyFont="1" applyBorder="1" applyAlignment="1">
      <alignment vertical="center"/>
    </xf>
    <xf numFmtId="3" fontId="42" fillId="0" borderId="11" xfId="0" applyNumberFormat="1" applyFont="1" applyBorder="1" applyAlignment="1">
      <alignment vertical="center"/>
    </xf>
    <xf numFmtId="3" fontId="42" fillId="0" borderId="15" xfId="0" applyNumberFormat="1" applyFont="1" applyBorder="1" applyAlignment="1" applyProtection="1">
      <alignment vertical="center"/>
      <protection locked="0"/>
    </xf>
    <xf numFmtId="165" fontId="42" fillId="0" borderId="15" xfId="0" applyNumberFormat="1" applyFont="1" applyBorder="1" applyAlignment="1" applyProtection="1">
      <alignment horizontal="right"/>
      <protection locked="0"/>
    </xf>
    <xf numFmtId="3" fontId="42" fillId="0" borderId="10" xfId="0" applyNumberFormat="1" applyFont="1" applyBorder="1" applyAlignment="1">
      <alignment horizontal="right"/>
    </xf>
    <xf numFmtId="3" fontId="42" fillId="0" borderId="16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0" fontId="56" fillId="0" borderId="0" xfId="0" applyFont="1"/>
    <xf numFmtId="0" fontId="60" fillId="0" borderId="35" xfId="0" applyFont="1" applyBorder="1" applyAlignment="1">
      <alignment vertical="center"/>
    </xf>
    <xf numFmtId="0" fontId="61" fillId="6" borderId="35" xfId="0" applyFont="1" applyFill="1" applyBorder="1" applyAlignment="1">
      <alignment vertical="center"/>
    </xf>
    <xf numFmtId="0" fontId="60" fillId="0" borderId="0" xfId="0" applyFont="1" applyAlignment="1">
      <alignment vertical="center"/>
    </xf>
    <xf numFmtId="0" fontId="61" fillId="6" borderId="0" xfId="0" applyFont="1" applyFill="1" applyAlignment="1">
      <alignment vertical="center"/>
    </xf>
    <xf numFmtId="0" fontId="45" fillId="5" borderId="0" xfId="0" applyFont="1" applyFill="1" applyAlignment="1" applyProtection="1">
      <alignment vertical="center"/>
      <protection locked="0"/>
    </xf>
    <xf numFmtId="0" fontId="43" fillId="0" borderId="37" xfId="0" applyFont="1" applyBorder="1" applyAlignment="1" applyProtection="1">
      <alignment vertical="center"/>
      <protection locked="0"/>
    </xf>
    <xf numFmtId="0" fontId="45" fillId="5" borderId="36" xfId="0" applyFont="1" applyFill="1" applyBorder="1" applyProtection="1">
      <protection locked="0"/>
    </xf>
    <xf numFmtId="0" fontId="43" fillId="5" borderId="36" xfId="0" applyFont="1" applyFill="1" applyBorder="1" applyAlignment="1" applyProtection="1">
      <alignment horizontal="right" vertical="center"/>
      <protection locked="0"/>
    </xf>
    <xf numFmtId="0" fontId="43" fillId="5" borderId="38" xfId="0" applyFont="1" applyFill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5" fillId="5" borderId="35" xfId="0" applyFont="1" applyFill="1" applyBorder="1" applyAlignment="1" applyProtection="1">
      <alignment vertical="center"/>
      <protection locked="0"/>
    </xf>
    <xf numFmtId="0" fontId="45" fillId="5" borderId="35" xfId="0" applyFont="1" applyFill="1" applyBorder="1" applyProtection="1">
      <protection locked="0"/>
    </xf>
    <xf numFmtId="0" fontId="43" fillId="5" borderId="35" xfId="0" applyFont="1" applyFill="1" applyBorder="1" applyAlignment="1" applyProtection="1">
      <alignment horizontal="right" vertical="center"/>
      <protection locked="0"/>
    </xf>
    <xf numFmtId="0" fontId="43" fillId="5" borderId="35" xfId="0" quotePrefix="1" applyFont="1" applyFill="1" applyBorder="1" applyProtection="1">
      <protection locked="0"/>
    </xf>
    <xf numFmtId="0" fontId="43" fillId="5" borderId="39" xfId="0" applyFont="1" applyFill="1" applyBorder="1" applyAlignment="1">
      <alignment horizontal="center" vertical="center"/>
    </xf>
    <xf numFmtId="0" fontId="43" fillId="5" borderId="40" xfId="0" applyFont="1" applyFill="1" applyBorder="1" applyAlignment="1">
      <alignment horizontal="center" vertical="center"/>
    </xf>
    <xf numFmtId="0" fontId="45" fillId="5" borderId="37" xfId="0" applyFont="1" applyFill="1" applyBorder="1" applyProtection="1">
      <protection locked="0"/>
    </xf>
    <xf numFmtId="0" fontId="45" fillId="5" borderId="34" xfId="0" applyFont="1" applyFill="1" applyBorder="1" applyAlignment="1" applyProtection="1">
      <alignment vertical="center"/>
      <protection locked="0"/>
    </xf>
    <xf numFmtId="0" fontId="43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42" fillId="5" borderId="0" xfId="0" applyFont="1" applyFill="1"/>
    <xf numFmtId="0" fontId="42" fillId="0" borderId="0" xfId="0" applyFont="1" applyAlignment="1">
      <alignment horizontal="left"/>
    </xf>
    <xf numFmtId="0" fontId="45" fillId="0" borderId="0" xfId="0" applyFont="1"/>
    <xf numFmtId="0" fontId="40" fillId="0" borderId="0" xfId="0" applyFont="1"/>
    <xf numFmtId="0" fontId="43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 wrapText="1"/>
    </xf>
    <xf numFmtId="0" fontId="58" fillId="6" borderId="0" xfId="0" applyFont="1" applyFill="1" applyAlignment="1">
      <alignment vertical="center"/>
    </xf>
    <xf numFmtId="0" fontId="55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0" xfId="0" applyFont="1" applyAlignment="1">
      <alignment horizontal="left" vertical="center" indent="1"/>
    </xf>
    <xf numFmtId="0" fontId="40" fillId="0" borderId="0" xfId="0" applyFont="1" applyAlignment="1">
      <alignment vertical="center"/>
    </xf>
    <xf numFmtId="3" fontId="42" fillId="0" borderId="9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>
      <alignment horizontal="right"/>
    </xf>
    <xf numFmtId="3" fontId="42" fillId="0" borderId="14" xfId="0" applyNumberFormat="1" applyFont="1" applyBorder="1" applyAlignment="1" applyProtection="1">
      <alignment horizontal="right"/>
      <protection locked="0"/>
    </xf>
    <xf numFmtId="3" fontId="42" fillId="0" borderId="11" xfId="0" applyNumberFormat="1" applyFont="1" applyBorder="1" applyAlignment="1" applyProtection="1">
      <alignment vertical="center"/>
      <protection locked="0"/>
    </xf>
    <xf numFmtId="3" fontId="42" fillId="0" borderId="14" xfId="0" applyNumberFormat="1" applyFont="1" applyBorder="1" applyAlignment="1" applyProtection="1">
      <alignment vertical="center"/>
      <protection locked="0"/>
    </xf>
    <xf numFmtId="4" fontId="42" fillId="0" borderId="3" xfId="0" applyNumberFormat="1" applyFont="1" applyBorder="1" applyAlignment="1" applyProtection="1">
      <alignment vertical="center"/>
      <protection locked="0"/>
    </xf>
    <xf numFmtId="4" fontId="42" fillId="0" borderId="11" xfId="0" applyNumberFormat="1" applyFont="1" applyBorder="1" applyAlignment="1" applyProtection="1">
      <alignment vertical="center"/>
      <protection locked="0"/>
    </xf>
    <xf numFmtId="4" fontId="42" fillId="0" borderId="29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165" fontId="42" fillId="0" borderId="14" xfId="0" applyNumberFormat="1" applyFont="1" applyBorder="1" applyAlignment="1" applyProtection="1">
      <alignment horizontal="right"/>
      <protection locked="0"/>
    </xf>
    <xf numFmtId="0" fontId="45" fillId="0" borderId="41" xfId="0" applyFont="1" applyBorder="1" applyAlignment="1">
      <alignment horizontal="center" vertical="center"/>
    </xf>
    <xf numFmtId="0" fontId="42" fillId="0" borderId="16" xfId="0" applyFont="1" applyBorder="1" applyAlignment="1" applyProtection="1">
      <alignment vertical="center"/>
      <protection locked="0"/>
    </xf>
    <xf numFmtId="0" fontId="42" fillId="0" borderId="3" xfId="0" applyFont="1" applyBorder="1" applyAlignment="1" applyProtection="1">
      <alignment vertical="center"/>
      <protection locked="0"/>
    </xf>
    <xf numFmtId="0" fontId="42" fillId="0" borderId="11" xfId="0" applyFont="1" applyBorder="1" applyAlignment="1" applyProtection="1">
      <alignment vertical="center"/>
      <protection locked="0"/>
    </xf>
    <xf numFmtId="0" fontId="42" fillId="0" borderId="29" xfId="0" applyFont="1" applyBorder="1" applyAlignment="1" applyProtection="1">
      <alignment vertical="center"/>
      <protection locked="0"/>
    </xf>
    <xf numFmtId="3" fontId="42" fillId="0" borderId="9" xfId="0" applyNumberFormat="1" applyFont="1" applyBorder="1" applyAlignment="1">
      <alignment horizontal="right"/>
    </xf>
    <xf numFmtId="3" fontId="53" fillId="0" borderId="11" xfId="0" applyNumberFormat="1" applyFont="1" applyBorder="1" applyAlignment="1">
      <alignment horizontal="right"/>
    </xf>
    <xf numFmtId="0" fontId="64" fillId="4" borderId="0" xfId="0" applyFont="1" applyFill="1" applyAlignment="1">
      <alignment vertical="center"/>
    </xf>
    <xf numFmtId="0" fontId="62" fillId="4" borderId="0" xfId="0" applyFont="1" applyFill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0" fontId="45" fillId="5" borderId="36" xfId="0" applyFont="1" applyFill="1" applyBorder="1" applyAlignment="1" applyProtection="1">
      <alignment horizontal="center"/>
      <protection locked="0"/>
    </xf>
    <xf numFmtId="0" fontId="51" fillId="0" borderId="8" xfId="0" applyFont="1" applyBorder="1" applyAlignment="1">
      <alignment horizontal="center" vertical="center"/>
    </xf>
    <xf numFmtId="0" fontId="56" fillId="0" borderId="0" xfId="0" applyFont="1" applyAlignment="1">
      <alignment vertical="center"/>
    </xf>
    <xf numFmtId="0" fontId="57" fillId="0" borderId="0" xfId="0" applyFont="1" applyAlignment="1">
      <alignment vertical="center" wrapText="1"/>
    </xf>
    <xf numFmtId="0" fontId="63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51" fillId="0" borderId="2" xfId="0" applyFont="1" applyBorder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6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8" xfId="0" applyFont="1" applyBorder="1" applyAlignment="1" applyProtection="1">
      <alignment horizont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12" xfId="0" applyFont="1" applyBorder="1" applyAlignment="1" applyProtection="1">
      <alignment horizontal="center"/>
      <protection locked="0"/>
    </xf>
    <xf numFmtId="0" fontId="5" fillId="0" borderId="2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6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8" xfId="0" applyFont="1" applyBorder="1" applyAlignment="1" applyProtection="1">
      <alignment horizont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20" fillId="0" borderId="2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17" xfId="0" applyFont="1" applyBorder="1" applyAlignment="1" applyProtection="1">
      <alignment horizontal="center"/>
      <protection locked="0"/>
    </xf>
    <xf numFmtId="0" fontId="42" fillId="0" borderId="1" xfId="0" applyFont="1" applyBorder="1"/>
    <xf numFmtId="0" fontId="42" fillId="0" borderId="15" xfId="0" applyFont="1" applyBorder="1"/>
    <xf numFmtId="0" fontId="42" fillId="0" borderId="10" xfId="0" applyFont="1" applyBorder="1"/>
    <xf numFmtId="0" fontId="56" fillId="0" borderId="8" xfId="0" applyFont="1" applyBorder="1" applyAlignment="1">
      <alignment vertical="center"/>
    </xf>
    <xf numFmtId="0" fontId="56" fillId="0" borderId="8" xfId="0" applyFont="1" applyBorder="1" applyAlignment="1">
      <alignment vertical="center"/>
    </xf>
    <xf numFmtId="0" fontId="56" fillId="0" borderId="10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10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0" borderId="15" xfId="0" applyFont="1" applyBorder="1" applyAlignment="1">
      <alignment vertical="center"/>
    </xf>
    <xf numFmtId="0" fontId="56" fillId="0" borderId="1" xfId="0" applyFont="1" applyBorder="1" applyAlignment="1">
      <alignment vertical="center"/>
    </xf>
    <xf numFmtId="0" fontId="56" fillId="0" borderId="1" xfId="0" applyFont="1" applyBorder="1" applyAlignment="1">
      <alignment vertical="center"/>
    </xf>
    <xf numFmtId="0" fontId="57" fillId="0" borderId="1" xfId="0" applyFont="1" applyBorder="1" applyAlignment="1">
      <alignment vertical="center" wrapText="1"/>
    </xf>
    <xf numFmtId="0" fontId="57" fillId="0" borderId="15" xfId="0" applyFont="1" applyBorder="1" applyAlignment="1">
      <alignment vertical="center" wrapText="1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opLeftCell="A6" zoomScaleNormal="100" workbookViewId="0">
      <selection activeCell="F35" sqref="F35"/>
    </sheetView>
  </sheetViews>
  <sheetFormatPr defaultRowHeight="12.75"/>
  <cols>
    <col min="1" max="1" width="9.570312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4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193</v>
      </c>
    </row>
    <row r="2" spans="1:9" ht="15" customHeight="1"/>
    <row r="3" spans="1:9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9" s="2" customFormat="1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9" s="2" customFormat="1" ht="15" customHeight="1">
      <c r="B5" s="283" t="s">
        <v>255</v>
      </c>
      <c r="C5" s="283"/>
      <c r="D5" s="283"/>
      <c r="E5" s="283"/>
      <c r="F5" s="283"/>
      <c r="G5" s="283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6" customFormat="1" ht="15" customHeight="1" thickBot="1">
      <c r="A7" s="227" t="s">
        <v>256</v>
      </c>
      <c r="B7" s="228"/>
      <c r="C7" s="228" t="s">
        <v>257</v>
      </c>
      <c r="D7" s="228"/>
      <c r="E7" s="228"/>
      <c r="F7" s="228"/>
      <c r="G7" s="228"/>
      <c r="H7" s="175"/>
      <c r="I7" s="175"/>
    </row>
    <row r="8" spans="1:9" s="176" customFormat="1" ht="15" customHeight="1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9" s="176" customFormat="1" ht="15.75" thickBot="1">
      <c r="A9" s="236" t="s">
        <v>263</v>
      </c>
      <c r="B9" s="237"/>
      <c r="C9" s="238"/>
      <c r="D9" s="239"/>
      <c r="E9" s="240" t="s">
        <v>198</v>
      </c>
      <c r="F9" s="241" t="s">
        <v>261</v>
      </c>
      <c r="G9" s="242" t="s">
        <v>262</v>
      </c>
      <c r="H9" s="178"/>
      <c r="I9" s="178"/>
    </row>
    <row r="10" spans="1:9" s="2" customFormat="1" ht="15.75" customHeight="1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9" s="2" customFormat="1" ht="15" customHeight="1">
      <c r="A11" s="179" t="s">
        <v>194</v>
      </c>
      <c r="B11" s="179" t="s">
        <v>210</v>
      </c>
      <c r="C11" s="179"/>
      <c r="D11" s="179"/>
      <c r="E11" s="320"/>
      <c r="F11" s="261">
        <v>4173</v>
      </c>
      <c r="G11" s="213">
        <v>3725</v>
      </c>
      <c r="H11" s="3"/>
    </row>
    <row r="12" spans="1:9" s="2" customFormat="1" ht="15" customHeight="1">
      <c r="A12" s="180" t="s">
        <v>2</v>
      </c>
      <c r="B12" s="180" t="s">
        <v>211</v>
      </c>
      <c r="C12" s="180"/>
      <c r="D12" s="180"/>
      <c r="E12" s="180"/>
      <c r="F12" s="262">
        <v>139</v>
      </c>
      <c r="G12" s="214">
        <v>149</v>
      </c>
      <c r="H12" s="3"/>
    </row>
    <row r="13" spans="1:9" s="2" customFormat="1" ht="15" customHeight="1">
      <c r="A13" s="180" t="s">
        <v>212</v>
      </c>
      <c r="B13" s="180" t="s">
        <v>213</v>
      </c>
      <c r="C13" s="247"/>
      <c r="D13" s="247"/>
      <c r="E13" s="247"/>
      <c r="F13" s="263">
        <f>SUM(F11:F12)</f>
        <v>4312</v>
      </c>
      <c r="G13" s="215">
        <f>SUM(G11:G12)</f>
        <v>3874</v>
      </c>
      <c r="H13" s="3"/>
    </row>
    <row r="14" spans="1:9" s="2" customFormat="1" ht="15" customHeight="1">
      <c r="A14" s="180" t="s">
        <v>214</v>
      </c>
      <c r="B14" s="248" t="s">
        <v>215</v>
      </c>
      <c r="C14" s="248"/>
      <c r="D14" s="248"/>
      <c r="E14" s="248"/>
      <c r="F14" s="262">
        <v>3913</v>
      </c>
      <c r="G14" s="214">
        <v>3507</v>
      </c>
      <c r="H14" s="200"/>
    </row>
    <row r="15" spans="1:9" s="2" customFormat="1" ht="15" customHeight="1">
      <c r="A15" s="180"/>
      <c r="B15" s="248" t="s">
        <v>216</v>
      </c>
      <c r="C15" s="248"/>
      <c r="D15" s="248"/>
      <c r="E15" s="248"/>
      <c r="F15" s="262">
        <v>240</v>
      </c>
      <c r="G15" s="214">
        <v>241</v>
      </c>
      <c r="H15" s="200"/>
    </row>
    <row r="16" spans="1:9" s="2" customFormat="1" ht="15" customHeight="1">
      <c r="A16" s="180"/>
      <c r="B16" s="248" t="s">
        <v>217</v>
      </c>
      <c r="C16" s="248"/>
      <c r="D16" s="248"/>
      <c r="E16" s="248"/>
      <c r="F16" s="262">
        <v>159</v>
      </c>
      <c r="G16" s="214">
        <v>125</v>
      </c>
      <c r="H16" s="200"/>
    </row>
    <row r="17" spans="1:8" s="2" customFormat="1" ht="15" customHeight="1">
      <c r="A17" s="180"/>
      <c r="B17" s="248" t="s">
        <v>218</v>
      </c>
      <c r="C17" s="248"/>
      <c r="D17" s="248"/>
      <c r="E17" s="248"/>
      <c r="F17" s="262">
        <v>0</v>
      </c>
      <c r="G17" s="214">
        <v>1</v>
      </c>
      <c r="H17" s="200"/>
    </row>
    <row r="18" spans="1:8" s="2" customFormat="1" ht="15" customHeight="1">
      <c r="A18" s="180" t="s">
        <v>219</v>
      </c>
      <c r="B18" s="180" t="s">
        <v>220</v>
      </c>
      <c r="C18" s="180"/>
      <c r="D18" s="180"/>
      <c r="E18" s="180"/>
      <c r="F18" s="263">
        <f>SUM(F19:F20)</f>
        <v>540</v>
      </c>
      <c r="G18" s="215">
        <f>SUM(G19:G20)</f>
        <v>590</v>
      </c>
      <c r="H18" s="200"/>
    </row>
    <row r="19" spans="1:8" s="2" customFormat="1" ht="15" customHeight="1">
      <c r="A19" s="180" t="s">
        <v>214</v>
      </c>
      <c r="B19" s="248" t="s">
        <v>221</v>
      </c>
      <c r="C19" s="180"/>
      <c r="D19" s="180"/>
      <c r="E19" s="180"/>
      <c r="F19" s="262">
        <v>213</v>
      </c>
      <c r="G19" s="214">
        <v>193</v>
      </c>
      <c r="H19" s="200"/>
    </row>
    <row r="20" spans="1:8" s="2" customFormat="1" ht="15" customHeight="1">
      <c r="A20" s="180"/>
      <c r="B20" s="248" t="s">
        <v>222</v>
      </c>
      <c r="C20" s="180"/>
      <c r="D20" s="180"/>
      <c r="E20" s="180"/>
      <c r="F20" s="262">
        <v>327</v>
      </c>
      <c r="G20" s="214">
        <v>397</v>
      </c>
      <c r="H20" s="200"/>
    </row>
    <row r="21" spans="1:8" s="181" customFormat="1" ht="15" customHeight="1">
      <c r="A21" s="249"/>
      <c r="B21" s="250" t="s">
        <v>223</v>
      </c>
      <c r="C21" s="249"/>
      <c r="D21" s="249"/>
      <c r="E21" s="249"/>
      <c r="F21" s="263">
        <f>F13+F18</f>
        <v>4852</v>
      </c>
      <c r="G21" s="215">
        <f>G13+G18</f>
        <v>4464</v>
      </c>
      <c r="H21" s="201"/>
    </row>
    <row r="22" spans="1:8" s="2" customFormat="1" ht="15" customHeight="1">
      <c r="A22" s="318" t="s">
        <v>196</v>
      </c>
      <c r="B22" s="318" t="s">
        <v>224</v>
      </c>
      <c r="C22" s="318"/>
      <c r="D22" s="318"/>
      <c r="E22" s="319"/>
      <c r="F22" s="264">
        <v>168800.2</v>
      </c>
      <c r="G22" s="216">
        <v>161548.79399999999</v>
      </c>
      <c r="H22" s="202"/>
    </row>
    <row r="23" spans="1:8" s="2" customFormat="1" ht="15" customHeight="1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8" s="2" customFormat="1" ht="15" customHeight="1">
      <c r="A24" s="321" t="s">
        <v>194</v>
      </c>
      <c r="B24" s="322" t="s">
        <v>227</v>
      </c>
      <c r="C24" s="322"/>
      <c r="D24" s="322"/>
      <c r="E24" s="323"/>
      <c r="F24" s="217">
        <f>SUM(F25:F28)</f>
        <v>535380</v>
      </c>
      <c r="G24" s="217">
        <f>SUM(G25:G28)</f>
        <v>498361</v>
      </c>
      <c r="H24" s="3"/>
    </row>
    <row r="25" spans="1:8" s="2" customFormat="1" ht="15" customHeight="1">
      <c r="A25" s="253" t="s">
        <v>214</v>
      </c>
      <c r="B25" s="286" t="s">
        <v>228</v>
      </c>
      <c r="C25" s="286"/>
      <c r="D25" s="286"/>
      <c r="E25" s="286"/>
      <c r="F25" s="265">
        <v>281016</v>
      </c>
      <c r="G25" s="218">
        <v>260290</v>
      </c>
      <c r="H25" s="200"/>
    </row>
    <row r="26" spans="1:8" s="2" customFormat="1" ht="15" customHeight="1">
      <c r="A26" s="253"/>
      <c r="B26" s="286" t="s">
        <v>229</v>
      </c>
      <c r="C26" s="286"/>
      <c r="D26" s="286"/>
      <c r="E26" s="286"/>
      <c r="F26" s="265">
        <v>234546</v>
      </c>
      <c r="G26" s="218">
        <v>217421</v>
      </c>
      <c r="H26" s="200"/>
    </row>
    <row r="27" spans="1:8" s="2" customFormat="1" ht="15" customHeight="1">
      <c r="A27" s="253"/>
      <c r="B27" s="286" t="s">
        <v>230</v>
      </c>
      <c r="C27" s="286"/>
      <c r="D27" s="286"/>
      <c r="E27" s="286"/>
      <c r="F27" s="265">
        <v>7874</v>
      </c>
      <c r="G27" s="218">
        <v>6999</v>
      </c>
      <c r="H27" s="200"/>
    </row>
    <row r="28" spans="1:8" s="2" customFormat="1" ht="15" customHeight="1">
      <c r="A28" s="253"/>
      <c r="B28" s="286" t="s">
        <v>231</v>
      </c>
      <c r="C28" s="286"/>
      <c r="D28" s="286"/>
      <c r="E28" s="286"/>
      <c r="F28" s="265">
        <v>11944</v>
      </c>
      <c r="G28" s="218">
        <v>13651</v>
      </c>
      <c r="H28" s="200"/>
    </row>
    <row r="29" spans="1:8" s="2" customFormat="1" ht="15" customHeight="1">
      <c r="A29" s="253" t="s">
        <v>2</v>
      </c>
      <c r="B29" s="286" t="s">
        <v>232</v>
      </c>
      <c r="C29" s="286"/>
      <c r="D29" s="286"/>
      <c r="E29" s="254"/>
      <c r="F29" s="220">
        <f>SUM(F30:F33)</f>
        <v>14988</v>
      </c>
      <c r="G29" s="219">
        <f>SUM(G30:G33)</f>
        <v>7224</v>
      </c>
      <c r="H29" s="200"/>
    </row>
    <row r="30" spans="1:8" s="2" customFormat="1" ht="15" customHeight="1">
      <c r="A30" s="253" t="s">
        <v>214</v>
      </c>
      <c r="B30" s="286" t="s">
        <v>233</v>
      </c>
      <c r="C30" s="286"/>
      <c r="D30" s="286"/>
      <c r="E30" s="254"/>
      <c r="F30" s="265">
        <v>6899</v>
      </c>
      <c r="G30" s="218">
        <v>6436</v>
      </c>
      <c r="H30" s="200"/>
    </row>
    <row r="31" spans="1:8" s="2" customFormat="1" ht="15" customHeight="1">
      <c r="A31" s="253"/>
      <c r="B31" s="286" t="s">
        <v>234</v>
      </c>
      <c r="C31" s="286"/>
      <c r="D31" s="286"/>
      <c r="E31" s="286"/>
      <c r="F31" s="265">
        <v>7835</v>
      </c>
      <c r="G31" s="218">
        <v>720</v>
      </c>
      <c r="H31" s="200"/>
    </row>
    <row r="32" spans="1:8" s="2" customFormat="1" ht="15" customHeight="1">
      <c r="A32" s="253"/>
      <c r="B32" s="286" t="s">
        <v>235</v>
      </c>
      <c r="C32" s="286"/>
      <c r="D32" s="286"/>
      <c r="E32" s="286"/>
      <c r="F32" s="265">
        <v>142</v>
      </c>
      <c r="G32" s="218">
        <v>61</v>
      </c>
      <c r="H32" s="200"/>
    </row>
    <row r="33" spans="1:8" s="2" customFormat="1" ht="15" customHeight="1">
      <c r="A33" s="253"/>
      <c r="B33" s="255" t="s">
        <v>236</v>
      </c>
      <c r="C33" s="253"/>
      <c r="D33" s="287"/>
      <c r="E33" s="287"/>
      <c r="F33" s="265">
        <v>112</v>
      </c>
      <c r="G33" s="218">
        <v>7</v>
      </c>
      <c r="H33" s="200"/>
    </row>
    <row r="34" spans="1:8" s="2" customFormat="1" ht="15" customHeight="1">
      <c r="A34" s="253" t="s">
        <v>212</v>
      </c>
      <c r="B34" s="286" t="s">
        <v>237</v>
      </c>
      <c r="C34" s="286"/>
      <c r="D34" s="286"/>
      <c r="E34" s="254"/>
      <c r="F34" s="220">
        <f>F24+F29</f>
        <v>550368</v>
      </c>
      <c r="G34" s="220">
        <f>G24+G29</f>
        <v>505585</v>
      </c>
      <c r="H34" s="200"/>
    </row>
    <row r="35" spans="1:8" s="2" customFormat="1" ht="15" customHeight="1">
      <c r="A35" s="253" t="s">
        <v>214</v>
      </c>
      <c r="B35" s="286" t="s">
        <v>238</v>
      </c>
      <c r="C35" s="286"/>
      <c r="D35" s="286"/>
      <c r="E35" s="254"/>
      <c r="F35" s="265">
        <v>5124</v>
      </c>
      <c r="G35" s="218">
        <v>5458</v>
      </c>
      <c r="H35" s="200"/>
    </row>
    <row r="36" spans="1:8" s="2" customFormat="1" ht="15" customHeight="1">
      <c r="A36" s="253" t="s">
        <v>219</v>
      </c>
      <c r="B36" s="286" t="s">
        <v>239</v>
      </c>
      <c r="C36" s="286"/>
      <c r="D36" s="287"/>
      <c r="E36" s="287"/>
      <c r="F36" s="265">
        <v>1291</v>
      </c>
      <c r="G36" s="218">
        <v>4800</v>
      </c>
      <c r="H36" s="200"/>
    </row>
    <row r="37" spans="1:8" s="181" customFormat="1" ht="15" customHeight="1">
      <c r="A37" s="256"/>
      <c r="B37" s="289" t="s">
        <v>240</v>
      </c>
      <c r="C37" s="289"/>
      <c r="D37" s="289"/>
      <c r="E37" s="254"/>
      <c r="F37" s="220">
        <f>F34+F36</f>
        <v>551659</v>
      </c>
      <c r="G37" s="219">
        <f>G34+G36</f>
        <v>510385</v>
      </c>
      <c r="H37" s="201"/>
    </row>
    <row r="38" spans="1:8" s="2" customFormat="1" ht="15" customHeight="1">
      <c r="A38" s="328" t="s">
        <v>196</v>
      </c>
      <c r="B38" s="329" t="s">
        <v>241</v>
      </c>
      <c r="C38" s="329"/>
      <c r="D38" s="330"/>
      <c r="E38" s="331"/>
      <c r="F38" s="266">
        <v>0</v>
      </c>
      <c r="G38" s="221">
        <v>4</v>
      </c>
      <c r="H38" s="202"/>
    </row>
    <row r="39" spans="1:8" s="181" customFormat="1" ht="15" customHeight="1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8" s="2" customFormat="1" ht="15" customHeight="1">
      <c r="A40" s="324" t="s">
        <v>194</v>
      </c>
      <c r="B40" s="324" t="s">
        <v>243</v>
      </c>
      <c r="C40" s="324"/>
      <c r="D40" s="324"/>
      <c r="E40" s="325"/>
      <c r="F40" s="207">
        <f>SUM(F41:F42)</f>
        <v>1577.16</v>
      </c>
      <c r="G40" s="207">
        <f>SUM(G41:G42)</f>
        <v>1542.94</v>
      </c>
      <c r="H40" s="202"/>
    </row>
    <row r="41" spans="1:8" s="2" customFormat="1" ht="15" customHeight="1">
      <c r="A41" s="184" t="s">
        <v>214</v>
      </c>
      <c r="B41" s="258" t="s">
        <v>244</v>
      </c>
      <c r="C41" s="259"/>
      <c r="D41" s="259"/>
      <c r="E41" s="259"/>
      <c r="F41" s="267">
        <v>656.2</v>
      </c>
      <c r="G41" s="208">
        <v>755.65</v>
      </c>
      <c r="H41" s="202"/>
    </row>
    <row r="42" spans="1:8" s="2" customFormat="1" ht="15" customHeight="1">
      <c r="A42" s="184"/>
      <c r="B42" s="258" t="s">
        <v>245</v>
      </c>
      <c r="C42" s="259"/>
      <c r="D42" s="259"/>
      <c r="E42" s="259"/>
      <c r="F42" s="268">
        <v>920.96</v>
      </c>
      <c r="G42" s="209">
        <v>787.29</v>
      </c>
      <c r="H42" s="202"/>
    </row>
    <row r="43" spans="1:8" s="2" customFormat="1" ht="15" customHeight="1">
      <c r="A43" s="184" t="s">
        <v>2</v>
      </c>
      <c r="B43" s="184" t="s">
        <v>246</v>
      </c>
      <c r="C43" s="184"/>
      <c r="D43" s="184"/>
      <c r="E43" s="184"/>
      <c r="F43" s="268">
        <v>0.04</v>
      </c>
      <c r="G43" s="209">
        <v>0.08</v>
      </c>
      <c r="H43" s="170"/>
    </row>
    <row r="44" spans="1:8" s="2" customFormat="1" ht="15" customHeight="1">
      <c r="A44" s="184" t="s">
        <v>212</v>
      </c>
      <c r="B44" s="184" t="s">
        <v>247</v>
      </c>
      <c r="C44" s="184"/>
      <c r="D44" s="184"/>
      <c r="E44" s="184"/>
      <c r="F44" s="210">
        <f>F40+F43</f>
        <v>1577.2</v>
      </c>
      <c r="G44" s="210">
        <f>G40+G43</f>
        <v>1543.02</v>
      </c>
      <c r="H44" s="170"/>
    </row>
    <row r="45" spans="1:8" s="2" customFormat="1" ht="15" customHeight="1">
      <c r="A45" s="184" t="s">
        <v>219</v>
      </c>
      <c r="B45" s="184" t="s">
        <v>248</v>
      </c>
      <c r="C45" s="184"/>
      <c r="D45" s="184"/>
      <c r="E45" s="184"/>
      <c r="F45" s="268">
        <v>81.37</v>
      </c>
      <c r="G45" s="209">
        <v>73.819999999999993</v>
      </c>
      <c r="H45" s="170" t="s">
        <v>195</v>
      </c>
    </row>
    <row r="46" spans="1:8" s="181" customFormat="1" ht="15" customHeight="1">
      <c r="A46" s="257" t="s">
        <v>196</v>
      </c>
      <c r="B46" s="260" t="s">
        <v>249</v>
      </c>
      <c r="C46" s="257"/>
      <c r="D46" s="257"/>
      <c r="E46" s="257"/>
      <c r="F46" s="210">
        <f>F44+F45</f>
        <v>1658.5700000000002</v>
      </c>
      <c r="G46" s="210">
        <f>G44+G45</f>
        <v>1616.84</v>
      </c>
      <c r="H46" s="182"/>
    </row>
    <row r="47" spans="1:8" s="2" customFormat="1" ht="15" customHeight="1">
      <c r="A47" s="184" t="s">
        <v>214</v>
      </c>
      <c r="B47" s="258" t="s">
        <v>250</v>
      </c>
      <c r="C47" s="184"/>
      <c r="D47" s="184"/>
      <c r="E47" s="184"/>
      <c r="F47" s="269">
        <v>1281.4100000000001</v>
      </c>
      <c r="G47" s="211">
        <v>1264.31</v>
      </c>
      <c r="H47" s="202"/>
    </row>
    <row r="48" spans="1:8" s="2" customFormat="1" ht="15" customHeight="1">
      <c r="A48" s="184"/>
      <c r="B48" s="258" t="s">
        <v>251</v>
      </c>
      <c r="C48" s="184"/>
      <c r="D48" s="184"/>
      <c r="E48" s="184"/>
      <c r="F48" s="269">
        <v>377.16</v>
      </c>
      <c r="G48" s="211">
        <v>352.53</v>
      </c>
      <c r="H48" s="202"/>
    </row>
    <row r="49" spans="1:9" s="2" customFormat="1" ht="15" customHeight="1">
      <c r="A49" s="326" t="s">
        <v>196</v>
      </c>
      <c r="B49" s="326" t="s">
        <v>252</v>
      </c>
      <c r="C49" s="326"/>
      <c r="D49" s="326"/>
      <c r="E49" s="327"/>
      <c r="F49" s="270">
        <v>1.74</v>
      </c>
      <c r="G49" s="212">
        <v>10.38</v>
      </c>
      <c r="H49" s="202"/>
    </row>
    <row r="50" spans="1:9" ht="15" customHeight="1">
      <c r="A50" s="187" t="s">
        <v>253</v>
      </c>
      <c r="B50" s="180"/>
      <c r="C50" s="180"/>
      <c r="D50" s="180"/>
      <c r="E50" s="180"/>
      <c r="F50" s="188"/>
      <c r="G50" s="188"/>
      <c r="I50" s="170"/>
    </row>
    <row r="51" spans="1:9" s="2" customFormat="1" ht="15" customHeight="1">
      <c r="A51" s="189"/>
      <c r="B51" s="190"/>
      <c r="C51" s="190"/>
      <c r="D51" s="190"/>
      <c r="E51" s="190"/>
      <c r="F51" s="190"/>
      <c r="G51" s="191"/>
    </row>
    <row r="52" spans="1:9" s="2" customFormat="1" ht="15" customHeight="1">
      <c r="A52" s="192"/>
      <c r="B52" s="193"/>
      <c r="C52" s="193"/>
      <c r="D52" s="193"/>
      <c r="E52" s="193"/>
      <c r="F52" s="193"/>
      <c r="G52" s="194"/>
    </row>
    <row r="53" spans="1:9" s="2" customFormat="1" ht="15" customHeight="1">
      <c r="A53" s="195"/>
      <c r="B53" s="196"/>
      <c r="C53" s="196"/>
      <c r="D53" s="196"/>
      <c r="E53" s="196"/>
      <c r="F53" s="196"/>
      <c r="G53" s="197"/>
    </row>
    <row r="54" spans="1:9" ht="15" customHeight="1">
      <c r="A54" s="198"/>
      <c r="B54" s="179"/>
      <c r="C54" s="179"/>
      <c r="D54" s="179"/>
      <c r="E54" s="179"/>
      <c r="F54" s="180"/>
      <c r="G54" s="180"/>
    </row>
    <row r="55" spans="1:9" s="183" customFormat="1" ht="15" customHeight="1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9" ht="15" customHeight="1">
      <c r="A56" s="288" t="s">
        <v>265</v>
      </c>
      <c r="B56" s="288"/>
      <c r="C56" s="288"/>
      <c r="D56" s="226"/>
      <c r="E56" s="226"/>
      <c r="F56" s="226"/>
      <c r="G56" s="226"/>
    </row>
    <row r="57" spans="1:9" ht="15" customHeight="1">
      <c r="A57" s="226"/>
      <c r="B57" s="226"/>
      <c r="C57" s="226"/>
      <c r="D57" s="226"/>
      <c r="E57" s="226"/>
      <c r="F57" s="226"/>
      <c r="G57" s="226"/>
    </row>
    <row r="58" spans="1:9" s="173" customFormat="1" ht="15" customHeight="1">
      <c r="A58" s="281" t="s">
        <v>266</v>
      </c>
      <c r="B58" s="281"/>
      <c r="C58" s="281"/>
      <c r="D58" s="281"/>
      <c r="E58" s="281"/>
      <c r="F58" s="281"/>
      <c r="G58" s="281"/>
    </row>
    <row r="59" spans="1:9" s="173" customFormat="1" ht="15" customHeight="1">
      <c r="A59" s="281" t="s">
        <v>267</v>
      </c>
      <c r="B59" s="281"/>
      <c r="C59" s="281"/>
      <c r="D59" s="281"/>
      <c r="E59" s="281"/>
      <c r="F59" s="281"/>
      <c r="G59" s="226"/>
    </row>
    <row r="60" spans="1:9" s="173" customFormat="1" ht="15" customHeight="1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9" s="173" customFormat="1" ht="15" customHeight="1">
      <c r="A61" s="281" t="s">
        <v>270</v>
      </c>
      <c r="B61" s="281"/>
      <c r="C61" s="281"/>
      <c r="D61" s="281"/>
      <c r="E61" s="281"/>
      <c r="F61" s="281"/>
      <c r="G61" s="226"/>
    </row>
    <row r="62" spans="1:9" s="173" customFormat="1" ht="15" customHeight="1">
      <c r="A62" s="226"/>
      <c r="B62" s="281" t="s">
        <v>271</v>
      </c>
      <c r="C62" s="281"/>
      <c r="D62" s="281"/>
      <c r="E62" s="281"/>
      <c r="F62" s="226"/>
      <c r="G62" s="226"/>
    </row>
    <row r="63" spans="1:9" s="199" customFormat="1" ht="15" customHeight="1">
      <c r="A63" s="282" t="s">
        <v>272</v>
      </c>
      <c r="B63" s="282"/>
      <c r="C63" s="226"/>
      <c r="D63" s="226"/>
      <c r="E63" s="226"/>
      <c r="F63" s="226"/>
      <c r="G63" s="226"/>
    </row>
    <row r="64" spans="1:9" s="173" customFormat="1" ht="15" customHeight="1">
      <c r="A64" s="279" t="s">
        <v>273</v>
      </c>
      <c r="B64" s="279"/>
      <c r="C64" s="279"/>
      <c r="D64" s="279"/>
      <c r="E64" s="279"/>
      <c r="F64" s="279"/>
      <c r="G64" s="279"/>
    </row>
    <row r="65" spans="1:7" ht="15" customHeight="1">
      <c r="A65" s="279" t="s">
        <v>274</v>
      </c>
      <c r="B65" s="279"/>
      <c r="C65" s="279"/>
      <c r="D65" s="279"/>
      <c r="E65" s="279"/>
      <c r="F65" s="279"/>
      <c r="G65" s="279"/>
    </row>
    <row r="66" spans="1:7" ht="15" customHeight="1">
      <c r="A66" s="279" t="s">
        <v>275</v>
      </c>
      <c r="B66" s="279"/>
      <c r="C66" s="279"/>
      <c r="D66" s="279"/>
      <c r="E66" s="279"/>
      <c r="F66" s="279"/>
      <c r="G66" s="279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35">
    <mergeCell ref="B35:D35"/>
    <mergeCell ref="B36:C36"/>
    <mergeCell ref="D36:E36"/>
    <mergeCell ref="B37:D37"/>
    <mergeCell ref="B38:C38"/>
    <mergeCell ref="D38:E38"/>
    <mergeCell ref="A4:G4"/>
    <mergeCell ref="A3:G3"/>
    <mergeCell ref="B5:G5"/>
    <mergeCell ref="C8:E8"/>
    <mergeCell ref="F39:G39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A64:G64"/>
    <mergeCell ref="A65:G65"/>
    <mergeCell ref="A66:G66"/>
    <mergeCell ref="F55:G55"/>
    <mergeCell ref="A55:E55"/>
    <mergeCell ref="A58:G58"/>
    <mergeCell ref="A59:F59"/>
    <mergeCell ref="A60:C60"/>
    <mergeCell ref="D60:F60"/>
    <mergeCell ref="A61:F61"/>
    <mergeCell ref="B62:E62"/>
    <mergeCell ref="A63:B63"/>
    <mergeCell ref="A56:C56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  <ignoredErrors>
    <ignoredError sqref="E9" numberStoredAsText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workbookViewId="0">
      <selection activeCell="K37" sqref="K37:K38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.425781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207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4783</v>
      </c>
      <c r="G11" s="213">
        <v>4412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152</v>
      </c>
      <c r="G12" s="214">
        <v>157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4935</v>
      </c>
      <c r="G13" s="215">
        <f>SUM(G11:G12)</f>
        <v>4569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4521</v>
      </c>
      <c r="G14" s="214">
        <v>4126</v>
      </c>
    </row>
    <row r="15" spans="1:7">
      <c r="A15" s="180"/>
      <c r="B15" s="248" t="s">
        <v>216</v>
      </c>
      <c r="C15" s="248"/>
      <c r="D15" s="248"/>
      <c r="E15" s="248"/>
      <c r="F15" s="262">
        <v>928</v>
      </c>
      <c r="G15" s="214">
        <v>1048</v>
      </c>
    </row>
    <row r="16" spans="1:7">
      <c r="A16" s="180"/>
      <c r="B16" s="248" t="s">
        <v>217</v>
      </c>
      <c r="C16" s="248"/>
      <c r="D16" s="248"/>
      <c r="E16" s="248"/>
      <c r="F16" s="262">
        <v>166</v>
      </c>
      <c r="G16" s="214">
        <v>175</v>
      </c>
    </row>
    <row r="17" spans="1:7">
      <c r="A17" s="180"/>
      <c r="B17" s="248" t="s">
        <v>218</v>
      </c>
      <c r="C17" s="248"/>
      <c r="D17" s="248"/>
      <c r="E17" s="248"/>
      <c r="F17" s="262">
        <v>208</v>
      </c>
      <c r="G17" s="214">
        <v>143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888</v>
      </c>
      <c r="G18" s="215">
        <f>SUM(G19:G20)</f>
        <v>923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296</v>
      </c>
      <c r="G19" s="214">
        <v>350</v>
      </c>
    </row>
    <row r="20" spans="1:7">
      <c r="A20" s="180"/>
      <c r="B20" s="248" t="s">
        <v>222</v>
      </c>
      <c r="C20" s="180"/>
      <c r="D20" s="180"/>
      <c r="E20" s="180"/>
      <c r="F20" s="262">
        <v>592</v>
      </c>
      <c r="G20" s="214">
        <v>573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5823</v>
      </c>
      <c r="G21" s="215">
        <f>G13+G18</f>
        <v>5492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71">
        <v>201361.364</v>
      </c>
      <c r="G22" s="222">
        <v>190871.48199999999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690575</v>
      </c>
      <c r="G24" s="217">
        <f>SUM(G25:G28)</f>
        <v>617731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334486</v>
      </c>
      <c r="G25" s="218">
        <v>298343</v>
      </c>
    </row>
    <row r="26" spans="1:7">
      <c r="A26" s="253"/>
      <c r="B26" s="286" t="s">
        <v>229</v>
      </c>
      <c r="C26" s="286"/>
      <c r="D26" s="286"/>
      <c r="E26" s="286"/>
      <c r="F26" s="265">
        <v>321967</v>
      </c>
      <c r="G26" s="218">
        <v>283686</v>
      </c>
    </row>
    <row r="27" spans="1:7">
      <c r="A27" s="253"/>
      <c r="B27" s="286" t="s">
        <v>230</v>
      </c>
      <c r="C27" s="286"/>
      <c r="D27" s="286"/>
      <c r="E27" s="286"/>
      <c r="F27" s="265">
        <v>15509</v>
      </c>
      <c r="G27" s="218">
        <v>15846</v>
      </c>
    </row>
    <row r="28" spans="1:7">
      <c r="A28" s="253"/>
      <c r="B28" s="286" t="s">
        <v>231</v>
      </c>
      <c r="C28" s="286"/>
      <c r="D28" s="286"/>
      <c r="E28" s="286"/>
      <c r="F28" s="265">
        <v>18613</v>
      </c>
      <c r="G28" s="218">
        <v>19856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18678</v>
      </c>
      <c r="G29" s="219">
        <f>SUM(G30:G33)</f>
        <v>20665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8979</v>
      </c>
      <c r="G30" s="218">
        <v>10037</v>
      </c>
    </row>
    <row r="31" spans="1:7">
      <c r="A31" s="253"/>
      <c r="B31" s="286" t="s">
        <v>234</v>
      </c>
      <c r="C31" s="286"/>
      <c r="D31" s="286"/>
      <c r="E31" s="286"/>
      <c r="F31" s="265">
        <v>9160</v>
      </c>
      <c r="G31" s="218">
        <v>10407</v>
      </c>
    </row>
    <row r="32" spans="1:7">
      <c r="A32" s="253"/>
      <c r="B32" s="286" t="s">
        <v>235</v>
      </c>
      <c r="C32" s="286"/>
      <c r="D32" s="286"/>
      <c r="E32" s="286"/>
      <c r="F32" s="265">
        <v>250</v>
      </c>
      <c r="G32" s="218">
        <v>53</v>
      </c>
    </row>
    <row r="33" spans="1:7">
      <c r="A33" s="253"/>
      <c r="B33" s="255" t="s">
        <v>236</v>
      </c>
      <c r="C33" s="253"/>
      <c r="D33" s="287"/>
      <c r="E33" s="287"/>
      <c r="F33" s="265">
        <v>289</v>
      </c>
      <c r="G33" s="218">
        <v>168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709253</v>
      </c>
      <c r="G34" s="220">
        <f>G24+G29</f>
        <v>638396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6023</v>
      </c>
      <c r="G35" s="218">
        <v>5692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5343</v>
      </c>
      <c r="G36" s="218">
        <v>6139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714596</v>
      </c>
      <c r="G37" s="219">
        <f>G34+G36</f>
        <v>644535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2427</v>
      </c>
      <c r="G38" s="221">
        <v>2688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1859.057</v>
      </c>
      <c r="G40" s="207">
        <f>SUM(G41:G42)</f>
        <v>1626.598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830.38300000000004</v>
      </c>
      <c r="G41" s="208">
        <v>735.255</v>
      </c>
    </row>
    <row r="42" spans="1:7">
      <c r="A42" s="184"/>
      <c r="B42" s="258" t="s">
        <v>245</v>
      </c>
      <c r="C42" s="259"/>
      <c r="D42" s="259"/>
      <c r="E42" s="259"/>
      <c r="F42" s="268">
        <v>1028.674</v>
      </c>
      <c r="G42" s="209">
        <v>891.34299999999996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0.64500000000000002</v>
      </c>
      <c r="G43" s="209">
        <v>0.65600000000000003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1859.702</v>
      </c>
      <c r="G44" s="210">
        <f>G40+G43</f>
        <v>1627.2539999999999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76.837000000000003</v>
      </c>
      <c r="G45" s="209">
        <v>78.542000000000002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1936.539</v>
      </c>
      <c r="G46" s="210">
        <f>G44+G45</f>
        <v>1705.7959999999998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518.52200000000005</v>
      </c>
      <c r="G47" s="211">
        <v>420.88799999999998</v>
      </c>
    </row>
    <row r="48" spans="1:7">
      <c r="A48" s="184"/>
      <c r="B48" s="258" t="s">
        <v>251</v>
      </c>
      <c r="C48" s="184"/>
      <c r="D48" s="184"/>
      <c r="E48" s="184"/>
      <c r="F48" s="269">
        <v>1418.0170000000001</v>
      </c>
      <c r="G48" s="211">
        <v>1284.9079999999999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3">
        <v>0</v>
      </c>
      <c r="G49" s="206">
        <v>921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topLeftCell="A4" workbookViewId="0">
      <selection activeCell="E15" sqref="E1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.8554687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208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4060</v>
      </c>
      <c r="G11" s="213">
        <v>3796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144</v>
      </c>
      <c r="G12" s="214">
        <v>148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4204</v>
      </c>
      <c r="G13" s="215">
        <f>SUM(G11:G12)</f>
        <v>3944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3979</v>
      </c>
      <c r="G14" s="214">
        <v>3731</v>
      </c>
    </row>
    <row r="15" spans="1:7">
      <c r="A15" s="180"/>
      <c r="B15" s="248" t="s">
        <v>216</v>
      </c>
      <c r="C15" s="248"/>
      <c r="D15" s="248"/>
      <c r="E15" s="248"/>
      <c r="F15" s="262">
        <v>73</v>
      </c>
      <c r="G15" s="214">
        <v>52</v>
      </c>
    </row>
    <row r="16" spans="1:7">
      <c r="A16" s="180"/>
      <c r="B16" s="248" t="s">
        <v>217</v>
      </c>
      <c r="C16" s="248"/>
      <c r="D16" s="248"/>
      <c r="E16" s="248"/>
      <c r="F16" s="262">
        <v>152</v>
      </c>
      <c r="G16" s="214">
        <v>159</v>
      </c>
    </row>
    <row r="17" spans="1:7">
      <c r="A17" s="180"/>
      <c r="B17" s="248" t="s">
        <v>218</v>
      </c>
      <c r="C17" s="248"/>
      <c r="D17" s="248"/>
      <c r="E17" s="248"/>
      <c r="F17" s="262">
        <v>0</v>
      </c>
      <c r="G17" s="214">
        <v>2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789</v>
      </c>
      <c r="G18" s="215">
        <f>SUM(G19:G20)</f>
        <v>635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253</v>
      </c>
      <c r="G19" s="214">
        <v>269</v>
      </c>
    </row>
    <row r="20" spans="1:7">
      <c r="A20" s="180"/>
      <c r="B20" s="248" t="s">
        <v>222</v>
      </c>
      <c r="C20" s="180"/>
      <c r="D20" s="180"/>
      <c r="E20" s="180"/>
      <c r="F20" s="262">
        <v>536</v>
      </c>
      <c r="G20" s="214">
        <v>366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4993</v>
      </c>
      <c r="G21" s="215">
        <f>G13+G18</f>
        <v>4579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71">
        <v>184527.908</v>
      </c>
      <c r="G22" s="222">
        <v>153354.17300000001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572990</v>
      </c>
      <c r="G24" s="217">
        <f>SUM(G25:G28)</f>
        <v>501699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288919</v>
      </c>
      <c r="G25" s="218">
        <v>254536</v>
      </c>
    </row>
    <row r="26" spans="1:7">
      <c r="A26" s="253"/>
      <c r="B26" s="286" t="s">
        <v>229</v>
      </c>
      <c r="C26" s="286"/>
      <c r="D26" s="286"/>
      <c r="E26" s="286"/>
      <c r="F26" s="265">
        <v>274308</v>
      </c>
      <c r="G26" s="218">
        <v>240229</v>
      </c>
    </row>
    <row r="27" spans="1:7">
      <c r="A27" s="253"/>
      <c r="B27" s="286" t="s">
        <v>230</v>
      </c>
      <c r="C27" s="286"/>
      <c r="D27" s="286"/>
      <c r="E27" s="286"/>
      <c r="F27" s="265">
        <v>4418</v>
      </c>
      <c r="G27" s="218">
        <v>2723</v>
      </c>
    </row>
    <row r="28" spans="1:7">
      <c r="A28" s="253"/>
      <c r="B28" s="286" t="s">
        <v>231</v>
      </c>
      <c r="C28" s="286"/>
      <c r="D28" s="286"/>
      <c r="E28" s="286"/>
      <c r="F28" s="265">
        <v>5345</v>
      </c>
      <c r="G28" s="218">
        <v>4211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17945</v>
      </c>
      <c r="G29" s="219">
        <f>SUM(G30:G33)</f>
        <v>17308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8989</v>
      </c>
      <c r="G30" s="218">
        <v>8574</v>
      </c>
    </row>
    <row r="31" spans="1:7">
      <c r="A31" s="253"/>
      <c r="B31" s="286" t="s">
        <v>234</v>
      </c>
      <c r="C31" s="286"/>
      <c r="D31" s="286"/>
      <c r="E31" s="286"/>
      <c r="F31" s="265">
        <v>8931</v>
      </c>
      <c r="G31" s="218">
        <v>8622</v>
      </c>
    </row>
    <row r="32" spans="1:7">
      <c r="A32" s="253"/>
      <c r="B32" s="286" t="s">
        <v>235</v>
      </c>
      <c r="C32" s="286"/>
      <c r="D32" s="286"/>
      <c r="E32" s="286"/>
      <c r="F32" s="265">
        <v>13</v>
      </c>
      <c r="G32" s="218">
        <v>56</v>
      </c>
    </row>
    <row r="33" spans="1:7">
      <c r="A33" s="253"/>
      <c r="B33" s="255" t="s">
        <v>236</v>
      </c>
      <c r="C33" s="253"/>
      <c r="D33" s="287"/>
      <c r="E33" s="287"/>
      <c r="F33" s="265">
        <v>12</v>
      </c>
      <c r="G33" s="218">
        <v>56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590935</v>
      </c>
      <c r="G34" s="220">
        <f>G24+G29</f>
        <v>519007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6939</v>
      </c>
      <c r="G35" s="218">
        <v>5833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4095</v>
      </c>
      <c r="G36" s="218">
        <v>388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595030</v>
      </c>
      <c r="G37" s="219">
        <f>G34+G36</f>
        <v>519395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1656</v>
      </c>
      <c r="G38" s="221">
        <v>1659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3">
        <f>SUM(F41:F42)</f>
        <v>1887.171</v>
      </c>
      <c r="G40" s="203">
        <f>SUM(G41:G42)</f>
        <v>1771.8629999999998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74">
        <v>813.70299999999997</v>
      </c>
      <c r="G41" s="204">
        <v>776.56</v>
      </c>
    </row>
    <row r="42" spans="1:7">
      <c r="A42" s="184"/>
      <c r="B42" s="258" t="s">
        <v>245</v>
      </c>
      <c r="C42" s="259"/>
      <c r="D42" s="259"/>
      <c r="E42" s="259"/>
      <c r="F42" s="275">
        <v>1073.4680000000001</v>
      </c>
      <c r="G42" s="185">
        <v>995.303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75">
        <v>0.252</v>
      </c>
      <c r="G43" s="185">
        <v>0.27400000000000002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186">
        <f>F40+F43</f>
        <v>1887.423</v>
      </c>
      <c r="G44" s="186">
        <f>G40+G43</f>
        <v>1772.1369999999997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75">
        <v>83.578999999999994</v>
      </c>
      <c r="G45" s="185">
        <v>85.091999999999999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186">
        <f>F44+F45</f>
        <v>1971.002</v>
      </c>
      <c r="G46" s="186">
        <f>G44+G45</f>
        <v>1857.2289999999998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76">
        <v>525.19399999999996</v>
      </c>
      <c r="G47" s="205">
        <v>452.25799999999998</v>
      </c>
    </row>
    <row r="48" spans="1:7">
      <c r="A48" s="184"/>
      <c r="B48" s="258" t="s">
        <v>251</v>
      </c>
      <c r="C48" s="184"/>
      <c r="D48" s="184"/>
      <c r="E48" s="184"/>
      <c r="F48" s="276">
        <v>1445.808</v>
      </c>
      <c r="G48" s="205">
        <v>1404.971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3">
        <v>0</v>
      </c>
      <c r="G49" s="206">
        <v>0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workbookViewId="0">
      <selection activeCell="E35" sqref="E35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.140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209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4463</v>
      </c>
      <c r="G11" s="213">
        <v>4210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137</v>
      </c>
      <c r="G12" s="214">
        <v>134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4600</v>
      </c>
      <c r="G13" s="215">
        <f>SUM(G11:G12)</f>
        <v>4344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4301</v>
      </c>
      <c r="G14" s="214">
        <v>4115</v>
      </c>
    </row>
    <row r="15" spans="1:7">
      <c r="A15" s="180"/>
      <c r="B15" s="248" t="s">
        <v>216</v>
      </c>
      <c r="C15" s="248"/>
      <c r="D15" s="248"/>
      <c r="E15" s="248"/>
      <c r="F15" s="262">
        <v>117</v>
      </c>
      <c r="G15" s="214">
        <v>69</v>
      </c>
    </row>
    <row r="16" spans="1:7">
      <c r="A16" s="180"/>
      <c r="B16" s="248" t="s">
        <v>217</v>
      </c>
      <c r="C16" s="248"/>
      <c r="D16" s="248"/>
      <c r="E16" s="248"/>
      <c r="F16" s="262">
        <v>182</v>
      </c>
      <c r="G16" s="214">
        <v>157</v>
      </c>
    </row>
    <row r="17" spans="1:7">
      <c r="A17" s="180"/>
      <c r="B17" s="248" t="s">
        <v>218</v>
      </c>
      <c r="C17" s="248"/>
      <c r="D17" s="248"/>
      <c r="E17" s="248"/>
      <c r="F17" s="262">
        <v>0</v>
      </c>
      <c r="G17" s="214">
        <v>3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654</v>
      </c>
      <c r="G18" s="215">
        <f>SUM(G19:G20)</f>
        <v>545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233</v>
      </c>
      <c r="G19" s="214">
        <v>241</v>
      </c>
    </row>
    <row r="20" spans="1:7">
      <c r="A20" s="180"/>
      <c r="B20" s="248" t="s">
        <v>222</v>
      </c>
      <c r="C20" s="180"/>
      <c r="D20" s="180"/>
      <c r="E20" s="180"/>
      <c r="F20" s="262">
        <v>421</v>
      </c>
      <c r="G20" s="214">
        <v>304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5254</v>
      </c>
      <c r="G21" s="215">
        <f>G13+G18</f>
        <v>4889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64">
        <v>186346.995</v>
      </c>
      <c r="G22" s="216">
        <v>168402.171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613310</v>
      </c>
      <c r="G24" s="217">
        <f>SUM(G25:G28)</f>
        <v>562683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279292</v>
      </c>
      <c r="G25" s="218">
        <v>253865</v>
      </c>
    </row>
    <row r="26" spans="1:7">
      <c r="A26" s="253"/>
      <c r="B26" s="286" t="s">
        <v>229</v>
      </c>
      <c r="C26" s="286"/>
      <c r="D26" s="286"/>
      <c r="E26" s="286"/>
      <c r="F26" s="265">
        <v>315909</v>
      </c>
      <c r="G26" s="218">
        <v>297617</v>
      </c>
    </row>
    <row r="27" spans="1:7">
      <c r="A27" s="253"/>
      <c r="B27" s="286" t="s">
        <v>230</v>
      </c>
      <c r="C27" s="286"/>
      <c r="D27" s="286"/>
      <c r="E27" s="286"/>
      <c r="F27" s="265">
        <v>10339</v>
      </c>
      <c r="G27" s="218">
        <v>6763</v>
      </c>
    </row>
    <row r="28" spans="1:7">
      <c r="A28" s="253"/>
      <c r="B28" s="286" t="s">
        <v>231</v>
      </c>
      <c r="C28" s="286"/>
      <c r="D28" s="286"/>
      <c r="E28" s="286"/>
      <c r="F28" s="265">
        <v>7770</v>
      </c>
      <c r="G28" s="218">
        <v>4438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18527</v>
      </c>
      <c r="G29" s="219">
        <f>SUM(G30:G33)</f>
        <v>17556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9785</v>
      </c>
      <c r="G30" s="218">
        <v>9067</v>
      </c>
    </row>
    <row r="31" spans="1:7">
      <c r="A31" s="253"/>
      <c r="B31" s="286" t="s">
        <v>234</v>
      </c>
      <c r="C31" s="286"/>
      <c r="D31" s="286"/>
      <c r="E31" s="286"/>
      <c r="F31" s="265">
        <v>8732</v>
      </c>
      <c r="G31" s="218">
        <v>8438</v>
      </c>
    </row>
    <row r="32" spans="1:7">
      <c r="A32" s="253"/>
      <c r="B32" s="286" t="s">
        <v>235</v>
      </c>
      <c r="C32" s="286"/>
      <c r="D32" s="286"/>
      <c r="E32" s="286"/>
      <c r="F32" s="265">
        <v>5</v>
      </c>
      <c r="G32" s="218">
        <v>25</v>
      </c>
    </row>
    <row r="33" spans="1:7">
      <c r="A33" s="253"/>
      <c r="B33" s="255" t="s">
        <v>236</v>
      </c>
      <c r="C33" s="253"/>
      <c r="D33" s="287"/>
      <c r="E33" s="287"/>
      <c r="F33" s="265">
        <v>5</v>
      </c>
      <c r="G33" s="218">
        <v>26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631837</v>
      </c>
      <c r="G34" s="220">
        <f>G24+G29</f>
        <v>580239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5957</v>
      </c>
      <c r="G35" s="218">
        <v>5536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1971</v>
      </c>
      <c r="G36" s="218">
        <v>325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633808</v>
      </c>
      <c r="G37" s="219">
        <f>G34+G36</f>
        <v>580564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2383</v>
      </c>
      <c r="G38" s="221">
        <v>1948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1671.8150000000001</v>
      </c>
      <c r="G40" s="207">
        <f>SUM(G41:G42)</f>
        <v>1624.566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733.93899999999996</v>
      </c>
      <c r="G41" s="208">
        <v>692.41800000000001</v>
      </c>
    </row>
    <row r="42" spans="1:7">
      <c r="A42" s="184"/>
      <c r="B42" s="258" t="s">
        <v>245</v>
      </c>
      <c r="C42" s="259"/>
      <c r="D42" s="259"/>
      <c r="E42" s="259"/>
      <c r="F42" s="268">
        <v>937.87599999999998</v>
      </c>
      <c r="G42" s="209">
        <v>932.14800000000002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0.189</v>
      </c>
      <c r="G43" s="209">
        <v>0.11899999999999999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1672.0040000000001</v>
      </c>
      <c r="G44" s="210">
        <f>G40+G43</f>
        <v>1624.6849999999999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108.32899999999999</v>
      </c>
      <c r="G45" s="209">
        <v>101.265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1780.3330000000001</v>
      </c>
      <c r="G46" s="210">
        <f>G44+G45</f>
        <v>1725.95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1284.1859999999999</v>
      </c>
      <c r="G47" s="211">
        <v>1304.3340000000001</v>
      </c>
    </row>
    <row r="48" spans="1:7">
      <c r="A48" s="184"/>
      <c r="B48" s="258" t="s">
        <v>251</v>
      </c>
      <c r="C48" s="184"/>
      <c r="D48" s="184"/>
      <c r="E48" s="184"/>
      <c r="F48" s="269">
        <v>496.14699999999999</v>
      </c>
      <c r="G48" s="211">
        <v>421.61599999999999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0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41560-F701-4F45-8BD8-D241D2975F43}">
  <dimension ref="A1:G66"/>
  <sheetViews>
    <sheetView showGridLines="0" tabSelected="1" workbookViewId="0">
      <selection activeCell="L27" sqref="L2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279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>
        <v>24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77">
        <f>JAN!F11+FEB!F11+MAR!F11+APR!F11+MAY!F11+JUN!F11+JUL!F11+AUG!F11+SEP!F11+OCT!F11+NOV!F11+DEC!F11</f>
        <v>54627</v>
      </c>
      <c r="G11" s="223">
        <f>JAN!G11+FEB!G11+MAR!G11+APR!G11+MAY!G11+JUN!G11+JUL!G11+AUG!G11+SEP!G11+OCT!G11+NOV!G11+DEC!G11</f>
        <v>49638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3">
        <f>JAN!F12+FEB!F12+MAR!F12+APR!F12+MAY!F12+JUN!F12+JUL!F12+AUG!F12+SEP!F12+OCT!F12+NOV!F12+DEC!F12</f>
        <v>1718</v>
      </c>
      <c r="G12" s="215">
        <f>JAN!G12+FEB!G12+MAR!G12+APR!G12+MAY!G12+JUN!G12+JUL!G12+AUG!G12+SEP!G12+OCT!G12+NOV!G12+DEC!G12</f>
        <v>1800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JAN!F13+FEB!F13+MAR!F13+APR!F13+MAY!F13+JUN!F13+JUL!F13+AUG!F13+SEP!F13+OCT!F13+NOV!F13+DEC!F13</f>
        <v>56345</v>
      </c>
      <c r="G13" s="215">
        <f>JAN!G13+FEB!G13+MAR!G13+APR!G13+MAY!G13+JUN!G13+JUL!G13+AUG!G13+SEP!G13+OCT!G13+NOV!G13+DEC!G13</f>
        <v>51438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3">
        <f>JAN!F14+FEB!F14+MAR!F14+APR!F14+MAY!F14+JUN!F14+JUL!F14+AUG!F14+SEP!F14+OCT!F14+NOV!F14+DEC!F14</f>
        <v>51837</v>
      </c>
      <c r="G14" s="215">
        <f>JAN!G14+FEB!G14+MAR!G14+APR!G14+MAY!G14+JUN!G14+JUL!G14+AUG!G14+SEP!G14+OCT!G14+NOV!G14+DEC!G14</f>
        <v>47014</v>
      </c>
    </row>
    <row r="15" spans="1:7">
      <c r="A15" s="180"/>
      <c r="B15" s="248" t="s">
        <v>216</v>
      </c>
      <c r="C15" s="248"/>
      <c r="D15" s="248"/>
      <c r="E15" s="248"/>
      <c r="F15" s="263">
        <f>JAN!F15+FEB!F15+MAR!F15+APR!F15+MAY!F15+JUN!F15+JUL!F15+AUG!F15+SEP!F15+OCT!F15+NOV!F15+DEC!F15</f>
        <v>4345</v>
      </c>
      <c r="G15" s="215">
        <f>JAN!G15+FEB!G15+MAR!G15+APR!G15+MAY!G15+JUN!G15+JUL!G15+AUG!G15+SEP!G15+OCT!G15+NOV!G15+DEC!G15</f>
        <v>4471</v>
      </c>
    </row>
    <row r="16" spans="1:7">
      <c r="A16" s="180"/>
      <c r="B16" s="248" t="s">
        <v>217</v>
      </c>
      <c r="C16" s="248"/>
      <c r="D16" s="248"/>
      <c r="E16" s="248"/>
      <c r="F16" s="263">
        <f>JAN!F16+FEB!F16+MAR!F16+APR!F16+MAY!F16+JUN!F16+JUL!F16+AUG!F16+SEP!F16+OCT!F16+NOV!F16+DEC!F16</f>
        <v>2147</v>
      </c>
      <c r="G16" s="215">
        <f>JAN!G16+FEB!G16+MAR!G16+APR!G16+MAY!G16+JUN!G16+JUL!G16+AUG!G16+SEP!G16+OCT!G16+NOV!G16+DEC!G16</f>
        <v>2073</v>
      </c>
    </row>
    <row r="17" spans="1:7">
      <c r="A17" s="180"/>
      <c r="B17" s="248" t="s">
        <v>218</v>
      </c>
      <c r="C17" s="248"/>
      <c r="D17" s="248"/>
      <c r="E17" s="248"/>
      <c r="F17" s="263">
        <f>JAN!F17+FEB!F17+MAR!F17+APR!F17+MAY!F17+JUN!F17+JUL!F17+AUG!F17+SEP!F17+OCT!F17+NOV!F17+DEC!F17</f>
        <v>582</v>
      </c>
      <c r="G17" s="215">
        <f>JAN!G17+FEB!G17+MAR!G17+APR!G17+MAY!G17+JUN!G17+JUL!G17+AUG!G17+SEP!G17+OCT!G17+NOV!G17+DEC!G17</f>
        <v>476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JAN!F18+FEB!F18+MAR!F18+APR!F18+MAY!F18+JUN!F18+JUL!F18+AUG!F18+SEP!F18+OCT!F18+NOV!F18+DEC!F18</f>
        <v>9419</v>
      </c>
      <c r="G18" s="215">
        <f>JAN!G18+FEB!G18+MAR!G18+APR!G18+MAY!G18+JUN!G18+JUL!G18+AUG!G18+SEP!G18+OCT!G18+NOV!G18+DEC!G18</f>
        <v>9123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3">
        <f>JAN!F19+FEB!F19+MAR!F19+APR!F19+MAY!F19+JUN!F19+JUL!F19+AUG!F19+SEP!F19+OCT!F19+NOV!F19+DEC!F19</f>
        <v>3746</v>
      </c>
      <c r="G19" s="215">
        <f>JAN!G19+FEB!G19+MAR!G19+APR!G19+MAY!G19+JUN!G19+JUL!G19+AUG!G19+SEP!G19+OCT!G19+NOV!G19+DEC!G19</f>
        <v>3502</v>
      </c>
    </row>
    <row r="20" spans="1:7">
      <c r="A20" s="180"/>
      <c r="B20" s="248" t="s">
        <v>222</v>
      </c>
      <c r="C20" s="180"/>
      <c r="D20" s="180"/>
      <c r="E20" s="180"/>
      <c r="F20" s="263">
        <f>JAN!F20+FEB!F20+MAR!F20+APR!F20+MAY!F20+JUN!F20+JUL!F20+AUG!F20+SEP!F20+OCT!F20+NOV!F20+DEC!F20</f>
        <v>5673</v>
      </c>
      <c r="G20" s="215">
        <f>JAN!G20+FEB!G20+MAR!G20+APR!G20+MAY!G20+JUN!G20+JUL!G20+AUG!G20+SEP!G20+OCT!G20+NOV!G20+DEC!G20</f>
        <v>5621</v>
      </c>
    </row>
    <row r="21" spans="1:7">
      <c r="A21" s="249"/>
      <c r="B21" s="250" t="s">
        <v>223</v>
      </c>
      <c r="C21" s="249"/>
      <c r="D21" s="249"/>
      <c r="E21" s="249"/>
      <c r="F21" s="278">
        <f>JAN!F21+FEB!F21+MAR!F21+APR!F21+MAY!F21+JUN!F21+JUL!F21+AUG!F21+SEP!F21+OCT!F21+NOV!F21+DEC!F21</f>
        <v>65764</v>
      </c>
      <c r="G21" s="215">
        <f>JAN!G21+FEB!G21+MAR!G21+APR!G21+MAY!G21+JUN!G21+JUL!G21+AUG!G21+SEP!G21+OCT!G21+NOV!G21+DEC!G21</f>
        <v>60561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24">
        <f>JAN!F22+FEB!F22+MAR!F22+APR!F22+MAY!F22+JUN!F22+JUL!F22+AUG!F22+SEP!F22+OCT!F22+NOV!F22+DEC!F22</f>
        <v>2625930.0970000001</v>
      </c>
      <c r="G22" s="225">
        <f>JAN!G22+FEB!G22+MAR!G22+APR!G22+MAY!G22+JUN!G22+JUL!G22+AUG!G22+SEP!G22+OCT!G22+NOV!G22+DEC!G22</f>
        <v>2440795.321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77">
        <f>JAN!F24+FEB!F24+MAR!F24+APR!F24+MAY!F24+JUN!F24+JUL!F24+AUG!F24+SEP!F24+OCT!F24+NOV!F24+DEC!F24</f>
        <v>7658115</v>
      </c>
      <c r="G24" s="223">
        <f>JAN!G24+FEB!G24+MAR!G24+APR!G24+MAY!G24+JUN!G24+JUL!G24+AUG!G24+SEP!G24+OCT!G24+NOV!G24+DEC!G24</f>
        <v>6925369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3">
        <f>JAN!F25+FEB!F25+MAR!F25+APR!F25+MAY!F25+JUN!F25+JUL!F25+AUG!F25+SEP!F25+OCT!F25+NOV!F25+DEC!F25</f>
        <v>3700541</v>
      </c>
      <c r="G25" s="215">
        <f>JAN!G25+FEB!G25+MAR!G25+APR!G25+MAY!G25+JUN!G25+JUL!G25+AUG!G25+SEP!G25+OCT!G25+NOV!G25+DEC!G25</f>
        <v>3332623</v>
      </c>
    </row>
    <row r="26" spans="1:7">
      <c r="A26" s="253"/>
      <c r="B26" s="286" t="s">
        <v>229</v>
      </c>
      <c r="C26" s="286"/>
      <c r="D26" s="286"/>
      <c r="E26" s="286"/>
      <c r="F26" s="263">
        <f>JAN!F26+FEB!F26+MAR!F26+APR!F26+MAY!F26+JUN!F26+JUL!F26+AUG!F26+SEP!F26+OCT!F26+NOV!F26+DEC!F26</f>
        <v>3658431</v>
      </c>
      <c r="G26" s="215">
        <f>JAN!G26+FEB!G26+MAR!G26+APR!G26+MAY!G26+JUN!G26+JUL!G26+AUG!G26+SEP!G26+OCT!G26+NOV!G26+DEC!G26</f>
        <v>3299206</v>
      </c>
    </row>
    <row r="27" spans="1:7">
      <c r="A27" s="253"/>
      <c r="B27" s="286" t="s">
        <v>230</v>
      </c>
      <c r="C27" s="286"/>
      <c r="D27" s="286"/>
      <c r="E27" s="286"/>
      <c r="F27" s="263">
        <f>JAN!F27+FEB!F27+MAR!F27+APR!F27+MAY!F27+JUN!F27+JUL!F27+AUG!F27+SEP!F27+OCT!F27+NOV!F27+DEC!F27</f>
        <v>149289</v>
      </c>
      <c r="G27" s="215">
        <f>JAN!G27+FEB!G27+MAR!G27+APR!G27+MAY!G27+JUN!G27+JUL!G27+AUG!G27+SEP!G27+OCT!G27+NOV!G27+DEC!G27</f>
        <v>143824</v>
      </c>
    </row>
    <row r="28" spans="1:7">
      <c r="A28" s="253"/>
      <c r="B28" s="286" t="s">
        <v>231</v>
      </c>
      <c r="C28" s="286"/>
      <c r="D28" s="286"/>
      <c r="E28" s="286"/>
      <c r="F28" s="263">
        <f>JAN!F28+FEB!F28+MAR!F28+APR!F28+MAY!F28+JUN!F28+JUL!F28+AUG!F28+SEP!F28+OCT!F28+NOV!F28+DEC!F28</f>
        <v>149854</v>
      </c>
      <c r="G28" s="215">
        <f>JAN!G28+FEB!G28+MAR!G28+APR!G28+MAY!G28+JUN!G28+JUL!G28+AUG!G28+SEP!G28+OCT!G28+NOV!G28+DEC!G28</f>
        <v>149716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63">
        <f>JAN!F29+FEB!F29+MAR!F29+APR!F29+MAY!F29+JUN!F29+JUL!F29+AUG!F29+SEP!F29+OCT!F29+NOV!F29+DEC!F29</f>
        <v>236904</v>
      </c>
      <c r="G29" s="215">
        <f>JAN!G29+FEB!G29+MAR!G29+APR!G29+MAY!G29+JUN!G29+JUL!G29+AUG!G29+SEP!G29+OCT!G29+NOV!G29+DEC!G29</f>
        <v>239649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3">
        <f>JAN!F30+FEB!F30+MAR!F30+APR!F30+MAY!F30+JUN!F30+JUL!F30+AUG!F30+SEP!F30+OCT!F30+NOV!F30+DEC!F30</f>
        <v>119377</v>
      </c>
      <c r="G30" s="215">
        <f>JAN!G30+FEB!G30+MAR!G30+APR!G30+MAY!G30+JUN!G30+JUL!G30+AUG!G30+SEP!G30+OCT!G30+NOV!G30+DEC!G30</f>
        <v>122868</v>
      </c>
    </row>
    <row r="31" spans="1:7">
      <c r="A31" s="253"/>
      <c r="B31" s="286" t="s">
        <v>234</v>
      </c>
      <c r="C31" s="286"/>
      <c r="D31" s="286"/>
      <c r="E31" s="286"/>
      <c r="F31" s="263">
        <f>JAN!F31+FEB!F31+MAR!F31+APR!F31+MAY!F31+JUN!F31+JUL!F31+AUG!F31+SEP!F31+OCT!F31+NOV!F31+DEC!F31</f>
        <v>116134</v>
      </c>
      <c r="G31" s="215">
        <f>JAN!G31+FEB!G31+MAR!G31+APR!G31+MAY!G31+JUN!G31+JUL!G31+AUG!G31+SEP!G31+OCT!G31+NOV!G31+DEC!G31</f>
        <v>115678</v>
      </c>
    </row>
    <row r="32" spans="1:7">
      <c r="A32" s="253"/>
      <c r="B32" s="286" t="s">
        <v>235</v>
      </c>
      <c r="C32" s="286"/>
      <c r="D32" s="286"/>
      <c r="E32" s="286"/>
      <c r="F32" s="263">
        <f>JAN!F32+FEB!F32+MAR!F32+APR!F32+MAY!F32+JUN!F32+JUL!F32+AUG!F32+SEP!F32+OCT!F32+NOV!F32+DEC!F32</f>
        <v>702</v>
      </c>
      <c r="G32" s="215">
        <f>JAN!G32+FEB!G32+MAR!G32+APR!G32+MAY!G32+JUN!G32+JUL!G32+AUG!G32+SEP!G32+OCT!G32+NOV!G32+DEC!G32</f>
        <v>469</v>
      </c>
    </row>
    <row r="33" spans="1:7">
      <c r="A33" s="253"/>
      <c r="B33" s="255" t="s">
        <v>236</v>
      </c>
      <c r="C33" s="253"/>
      <c r="D33" s="287"/>
      <c r="E33" s="287"/>
      <c r="F33" s="263">
        <f>JAN!F33+FEB!F33+MAR!F33+APR!F33+MAY!F33+JUN!F33+JUL!F33+AUG!F33+SEP!F33+OCT!F33+NOV!F33+DEC!F33</f>
        <v>691</v>
      </c>
      <c r="G33" s="215">
        <f>JAN!G33+FEB!G33+MAR!G33+APR!G33+MAY!G33+JUN!G33+JUL!G33+AUG!G33+SEP!G33+OCT!G33+NOV!G33+DEC!G33</f>
        <v>634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63">
        <f>JAN!F34+FEB!F34+MAR!F34+APR!F34+MAY!F34+JUN!F34+JUL!F34+AUG!F34+SEP!F34+OCT!F34+NOV!F34+DEC!F34</f>
        <v>7895019</v>
      </c>
      <c r="G34" s="215">
        <f>JAN!G34+FEB!G34+MAR!G34+APR!G34+MAY!G34+JUN!G34+JUL!G34+AUG!G34+SEP!G34+OCT!G34+NOV!G34+DEC!G34</f>
        <v>7165018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3">
        <f>JAN!F35+FEB!F35+MAR!F35+APR!F35+MAY!F35+JUN!F35+JUL!F35+AUG!F35+SEP!F35+OCT!F35+NOV!F35+DEC!F35</f>
        <v>71811</v>
      </c>
      <c r="G35" s="215">
        <f>JAN!G35+FEB!G35+MAR!G35+APR!G35+MAY!G35+JUN!G35+JUL!G35+AUG!G35+SEP!G35+OCT!G35+NOV!G35+DEC!G35</f>
        <v>69998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3">
        <f>JAN!F36+FEB!F36+MAR!F36+APR!F36+MAY!F36+JUN!F36+JUL!F36+AUG!F36+SEP!F36+OCT!F36+NOV!F36+DEC!F36</f>
        <v>27683</v>
      </c>
      <c r="G36" s="215">
        <f>JAN!G36+FEB!G36+MAR!G36+APR!G36+MAY!G36+JUN!G36+JUL!G36+AUG!G36+SEP!G36+OCT!G36+NOV!G36+DEC!G36</f>
        <v>37661</v>
      </c>
    </row>
    <row r="37" spans="1:7">
      <c r="A37" s="256"/>
      <c r="B37" s="289" t="s">
        <v>240</v>
      </c>
      <c r="C37" s="289"/>
      <c r="D37" s="289"/>
      <c r="E37" s="254"/>
      <c r="F37" s="278">
        <f>JAN!F37+FEB!F37+MAR!F37+APR!F37+MAY!F37+JUN!F37+JUL!F37+AUG!F37+SEP!F37+OCT!F37+NOV!F37+DEC!F37</f>
        <v>7922702</v>
      </c>
      <c r="G37" s="215">
        <f>JAN!G37+FEB!G37+MAR!G37+APR!G37+MAY!G37+JUN!G37+JUL!G37+AUG!G37+SEP!G37+OCT!G37+NOV!G37+DEC!G37</f>
        <v>7202679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24">
        <f>JAN!F38+FEB!F38+MAR!F38+APR!F38+MAY!F38+JUN!F38+JUL!F38+AUG!F38+SEP!F38+OCT!F38+NOV!F38+DEC!F38</f>
        <v>30928</v>
      </c>
      <c r="G38" s="225">
        <f>JAN!G38+FEB!G38+MAR!G38+APR!G38+MAY!G38+JUN!G38+JUL!G38+AUG!G38+SEP!G38+OCT!G38+NOV!G38+DEC!G38</f>
        <v>32934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77">
        <f>JAN!F40+FEB!F40+MAR!F40+APR!F40+MAY!F40+JUN!F40+JUL!F40+AUG!F40+SEP!F40+OCT!F40+NOV!F40+DEC!F40</f>
        <v>20962.594999999994</v>
      </c>
      <c r="G40" s="223">
        <f>JAN!G40+FEB!G40+MAR!G40+APR!G40+MAY!G40+JUN!G40+JUL!G40+AUG!G40+SEP!G40+OCT!G40+NOV!G40+DEC!G40</f>
        <v>18664.346999999998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3">
        <f>JAN!F41+FEB!F41+MAR!F41+APR!F41+MAY!F41+JUN!F41+JUL!F41+AUG!F41+SEP!F41+OCT!F41+NOV!F41+DEC!F41</f>
        <v>9355.9519999999993</v>
      </c>
      <c r="G41" s="215">
        <f>JAN!G41+FEB!G41+MAR!G41+APR!G41+MAY!G41+JUN!G41+JUL!G41+AUG!G41+SEP!G41+OCT!G41+NOV!G41+DEC!G41</f>
        <v>8559.6970000000001</v>
      </c>
    </row>
    <row r="42" spans="1:7">
      <c r="A42" s="184"/>
      <c r="B42" s="258" t="s">
        <v>245</v>
      </c>
      <c r="C42" s="259"/>
      <c r="D42" s="259"/>
      <c r="E42" s="259"/>
      <c r="F42" s="263">
        <f>JAN!F42+FEB!F42+MAR!F42+APR!F42+MAY!F42+JUN!F42+JUL!F42+AUG!F42+SEP!F42+OCT!F42+NOV!F42+DEC!F42</f>
        <v>11606.643</v>
      </c>
      <c r="G42" s="215">
        <f>JAN!G42+FEB!G42+MAR!G42+APR!G42+MAY!G42+JUN!G42+JUL!G42+AUG!G42+SEP!G42+OCT!G42+NOV!G42+DEC!G42</f>
        <v>10104.65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3">
        <f>JAN!F43+FEB!F43+MAR!F43+APR!F43+MAY!F43+JUN!F43+JUL!F43+AUG!F43+SEP!F43+OCT!F43+NOV!F43+DEC!F43</f>
        <v>9.7189999999999994</v>
      </c>
      <c r="G43" s="215">
        <f>JAN!G43+FEB!G43+MAR!G43+APR!G43+MAY!G43+JUN!G43+JUL!G43+AUG!G43+SEP!G43+OCT!G43+NOV!G43+DEC!G43</f>
        <v>28.46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63">
        <f>JAN!F44+FEB!F44+MAR!F44+APR!F44+MAY!F44+JUN!F44+JUL!F44+AUG!F44+SEP!F44+OCT!F44+NOV!F44+DEC!F44</f>
        <v>20972.313999999998</v>
      </c>
      <c r="G44" s="215">
        <f>JAN!G44+FEB!G44+MAR!G44+APR!G44+MAY!G44+JUN!G44+JUL!G44+AUG!G44+SEP!G44+OCT!G44+NOV!G44+DEC!G44</f>
        <v>18692.807000000001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3">
        <f>JAN!F45+FEB!F45+MAR!F45+APR!F45+MAY!F45+JUN!F45+JUL!F45+AUG!F45+SEP!F45+OCT!F45+NOV!F45+DEC!F45</f>
        <v>913.19299999999987</v>
      </c>
      <c r="G45" s="215">
        <f>JAN!G45+FEB!G45+MAR!G45+APR!G45+MAY!G45+JUN!G45+JUL!G45+AUG!G45+SEP!G45+OCT!G45+NOV!G45+DEC!G45</f>
        <v>898.30600000000004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78">
        <f>JAN!F46+FEB!F46+MAR!F46+APR!F46+MAY!F46+JUN!F46+JUL!F46+AUG!F46+SEP!F46+OCT!F46+NOV!F46+DEC!F46</f>
        <v>21885.506999999998</v>
      </c>
      <c r="G46" s="215">
        <f>JAN!G46+FEB!G46+MAR!G46+APR!G46+MAY!G46+JUN!G46+JUL!G46+AUG!G46+SEP!G46+OCT!G46+NOV!G46+DEC!G46</f>
        <v>19591.113000000001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3">
        <f>JAN!F47+FEB!F47+MAR!F47+APR!F47+MAY!F47+JUN!F47+JUL!F47+AUG!F47+SEP!F47+OCT!F47+NOV!F47+DEC!F47</f>
        <v>7150.49</v>
      </c>
      <c r="G47" s="215">
        <f>JAN!G47+FEB!G47+MAR!G47+APR!G47+MAY!G47+JUN!G47+JUL!G47+AUG!G47+SEP!G47+OCT!G47+NOV!G47+DEC!G47</f>
        <v>6474.954999999999</v>
      </c>
    </row>
    <row r="48" spans="1:7">
      <c r="A48" s="184"/>
      <c r="B48" s="258" t="s">
        <v>251</v>
      </c>
      <c r="C48" s="184"/>
      <c r="D48" s="184"/>
      <c r="E48" s="184"/>
      <c r="F48" s="263">
        <f>JAN!F48+FEB!F48+MAR!F48+APR!F48+MAY!F48+JUN!F48+JUL!F48+AUG!F48+SEP!F48+OCT!F48+NOV!F48+DEC!F48</f>
        <v>14669.124</v>
      </c>
      <c r="G48" s="215">
        <f>JAN!G48+FEB!G48+MAR!G48+APR!G48+MAY!G48+JUN!G48+JUL!G48+AUG!G48+SEP!G48+OCT!G48+NOV!G48+DEC!G48</f>
        <v>13045.902999999998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24">
        <f>JAN!F49+FEB!F49+MAR!F49+APR!F49+MAY!F49+JUN!F49+JUL!F49+AUG!F49+SEP!F49+OCT!F49+NOV!F49+DEC!F49</f>
        <v>1.74</v>
      </c>
      <c r="G49" s="225">
        <f>JAN!G49+FEB!G49+MAR!G49+APR!G49+MAY!G49+JUN!G49+JUL!G49+AUG!G49+SEP!G49+OCT!G49+NOV!G49+DEC!G49</f>
        <v>1017.338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93"/>
      <c r="D4" s="293"/>
      <c r="E4" s="293"/>
      <c r="F4" s="293"/>
      <c r="G4" s="293"/>
      <c r="H4" s="12"/>
    </row>
    <row r="5" spans="1:10" ht="20.100000000000001" customHeight="1">
      <c r="A5" s="10" t="s">
        <v>28</v>
      </c>
      <c r="B5" s="11"/>
      <c r="C5" s="294"/>
      <c r="D5" s="294"/>
      <c r="E5" s="294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295"/>
      <c r="B27" s="296"/>
      <c r="C27" s="296"/>
      <c r="D27" s="296"/>
      <c r="E27" s="296"/>
      <c r="F27" s="296"/>
      <c r="G27" s="297"/>
    </row>
    <row r="28" spans="1:8" ht="12" customHeight="1">
      <c r="A28" s="298"/>
      <c r="B28" s="299"/>
      <c r="C28" s="299"/>
      <c r="D28" s="299"/>
      <c r="E28" s="299"/>
      <c r="F28" s="299"/>
      <c r="G28" s="300"/>
    </row>
    <row r="29" spans="1:8" ht="12" customHeight="1">
      <c r="A29" s="301"/>
      <c r="B29" s="302"/>
      <c r="C29" s="302"/>
      <c r="D29" s="302"/>
      <c r="E29" s="302"/>
      <c r="F29" s="302"/>
      <c r="G29" s="303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91"/>
      <c r="E31" s="292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306" t="s">
        <v>191</v>
      </c>
      <c r="B2" s="306"/>
      <c r="C2" s="306"/>
      <c r="D2" s="306"/>
      <c r="E2" s="306"/>
      <c r="F2" s="306"/>
      <c r="G2" s="306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307"/>
      <c r="E4" s="307"/>
      <c r="F4" s="307"/>
      <c r="G4" s="307"/>
      <c r="H4" s="94"/>
    </row>
    <row r="5" spans="1:9" s="94" customFormat="1" ht="20.100000000000001" customHeight="1">
      <c r="A5" s="92" t="s">
        <v>97</v>
      </c>
      <c r="B5" s="93"/>
      <c r="C5" s="93"/>
      <c r="D5" s="308"/>
      <c r="E5" s="308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09"/>
      <c r="B27" s="310"/>
      <c r="C27" s="310"/>
      <c r="D27" s="310"/>
      <c r="E27" s="310"/>
      <c r="F27" s="310"/>
      <c r="G27" s="311"/>
    </row>
    <row r="28" spans="1:8" ht="15" customHeight="1">
      <c r="A28" s="312"/>
      <c r="B28" s="313"/>
      <c r="C28" s="313"/>
      <c r="D28" s="313"/>
      <c r="E28" s="313"/>
      <c r="F28" s="313"/>
      <c r="G28" s="314"/>
    </row>
    <row r="29" spans="1:8" ht="15" customHeight="1">
      <c r="A29" s="315"/>
      <c r="B29" s="316"/>
      <c r="C29" s="316"/>
      <c r="D29" s="316"/>
      <c r="E29" s="316"/>
      <c r="F29" s="316"/>
      <c r="G29" s="317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304"/>
      <c r="E31" s="305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topLeftCell="A7" workbookViewId="0">
      <selection activeCell="K42" sqref="K42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2.140625" customWidth="1"/>
    <col min="6" max="6" width="24.5703125" customWidth="1"/>
    <col min="7" max="7" width="23.85546875" customWidth="1"/>
  </cols>
  <sheetData>
    <row r="1" spans="1:7">
      <c r="A1" s="1" t="s">
        <v>276</v>
      </c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3" t="s">
        <v>264</v>
      </c>
      <c r="B3" s="283"/>
      <c r="C3" s="283"/>
      <c r="D3" s="283"/>
      <c r="E3" s="283"/>
      <c r="F3" s="283"/>
      <c r="G3" s="283"/>
    </row>
    <row r="4" spans="1:7">
      <c r="A4" s="283" t="s">
        <v>254</v>
      </c>
      <c r="B4" s="283"/>
      <c r="C4" s="283"/>
      <c r="D4" s="283"/>
      <c r="E4" s="283"/>
      <c r="F4" s="283"/>
      <c r="G4" s="283"/>
    </row>
    <row r="5" spans="1:7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7" t="s">
        <v>256</v>
      </c>
      <c r="B7" s="228"/>
      <c r="C7" s="228" t="s">
        <v>257</v>
      </c>
      <c r="D7" s="228"/>
      <c r="E7" s="228"/>
      <c r="F7" s="228"/>
      <c r="G7" s="228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199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3704</v>
      </c>
      <c r="G11" s="213">
        <v>3299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134</v>
      </c>
      <c r="G12" s="214">
        <v>131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3838</v>
      </c>
      <c r="G13" s="215">
        <f>SUM(G11:G12)</f>
        <v>3430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3457</v>
      </c>
      <c r="G14" s="214">
        <v>3099</v>
      </c>
    </row>
    <row r="15" spans="1:7">
      <c r="A15" s="180"/>
      <c r="B15" s="248" t="s">
        <v>216</v>
      </c>
      <c r="C15" s="248"/>
      <c r="D15" s="248"/>
      <c r="E15" s="248"/>
      <c r="F15" s="262">
        <v>97</v>
      </c>
      <c r="G15" s="214">
        <v>88</v>
      </c>
    </row>
    <row r="16" spans="1:7">
      <c r="A16" s="180"/>
      <c r="B16" s="248" t="s">
        <v>217</v>
      </c>
      <c r="C16" s="248"/>
      <c r="D16" s="248"/>
      <c r="E16" s="248"/>
      <c r="F16" s="262">
        <v>150</v>
      </c>
      <c r="G16" s="214">
        <v>112</v>
      </c>
    </row>
    <row r="17" spans="1:7">
      <c r="A17" s="180"/>
      <c r="B17" s="248" t="s">
        <v>218</v>
      </c>
      <c r="C17" s="248"/>
      <c r="D17" s="248"/>
      <c r="E17" s="248"/>
      <c r="F17" s="262">
        <v>0</v>
      </c>
      <c r="G17" s="214">
        <v>0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600</v>
      </c>
      <c r="G18" s="215">
        <f>SUM(G19:G20)</f>
        <v>581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238</v>
      </c>
      <c r="G19" s="214">
        <v>218</v>
      </c>
    </row>
    <row r="20" spans="1:7">
      <c r="A20" s="180"/>
      <c r="B20" s="248" t="s">
        <v>222</v>
      </c>
      <c r="C20" s="180"/>
      <c r="D20" s="180"/>
      <c r="E20" s="180"/>
      <c r="F20" s="262">
        <v>362</v>
      </c>
      <c r="G20" s="214">
        <v>363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4438</v>
      </c>
      <c r="G21" s="215">
        <f>G13+G18</f>
        <v>4011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64">
        <v>148907.421</v>
      </c>
      <c r="G22" s="216">
        <v>139223.72899999999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520652</v>
      </c>
      <c r="G24" s="217">
        <f>SUM(G25:G28)</f>
        <v>479578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252830</v>
      </c>
      <c r="G25" s="218">
        <v>231553</v>
      </c>
    </row>
    <row r="26" spans="1:7">
      <c r="A26" s="253"/>
      <c r="B26" s="286" t="s">
        <v>229</v>
      </c>
      <c r="C26" s="286"/>
      <c r="D26" s="286"/>
      <c r="E26" s="286"/>
      <c r="F26" s="265">
        <v>252238</v>
      </c>
      <c r="G26" s="218">
        <v>231852</v>
      </c>
    </row>
    <row r="27" spans="1:7">
      <c r="A27" s="253"/>
      <c r="B27" s="286" t="s">
        <v>230</v>
      </c>
      <c r="C27" s="286"/>
      <c r="D27" s="286"/>
      <c r="E27" s="286"/>
      <c r="F27" s="265">
        <v>7618</v>
      </c>
      <c r="G27" s="218">
        <v>7935</v>
      </c>
    </row>
    <row r="28" spans="1:7">
      <c r="A28" s="253"/>
      <c r="B28" s="286" t="s">
        <v>231</v>
      </c>
      <c r="C28" s="286"/>
      <c r="D28" s="286"/>
      <c r="E28" s="286"/>
      <c r="F28" s="265">
        <v>7966</v>
      </c>
      <c r="G28" s="218">
        <v>8238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15892</v>
      </c>
      <c r="G29" s="219">
        <f>SUM(G30:G33)</f>
        <v>13118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8079</v>
      </c>
      <c r="G30" s="218">
        <v>6474</v>
      </c>
    </row>
    <row r="31" spans="1:7">
      <c r="A31" s="253"/>
      <c r="B31" s="286" t="s">
        <v>234</v>
      </c>
      <c r="C31" s="286"/>
      <c r="D31" s="286"/>
      <c r="E31" s="286"/>
      <c r="F31" s="265">
        <v>7786</v>
      </c>
      <c r="G31" s="218">
        <v>6639</v>
      </c>
    </row>
    <row r="32" spans="1:7">
      <c r="A32" s="253"/>
      <c r="B32" s="286" t="s">
        <v>235</v>
      </c>
      <c r="C32" s="286"/>
      <c r="D32" s="286"/>
      <c r="E32" s="286"/>
      <c r="F32" s="265">
        <v>15</v>
      </c>
      <c r="G32" s="218">
        <v>3</v>
      </c>
    </row>
    <row r="33" spans="1:7">
      <c r="A33" s="253"/>
      <c r="B33" s="255" t="s">
        <v>236</v>
      </c>
      <c r="C33" s="253"/>
      <c r="D33" s="287"/>
      <c r="E33" s="287"/>
      <c r="F33" s="265">
        <v>12</v>
      </c>
      <c r="G33" s="218">
        <v>2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536544</v>
      </c>
      <c r="G34" s="220">
        <f>G24+G29</f>
        <v>492696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5295</v>
      </c>
      <c r="G35" s="218">
        <v>4561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852</v>
      </c>
      <c r="G36" s="218">
        <v>2518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537396</v>
      </c>
      <c r="G37" s="219">
        <f>G34+G36</f>
        <v>495214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2343</v>
      </c>
      <c r="G38" s="221">
        <v>3942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1558.12</v>
      </c>
      <c r="G40" s="207">
        <f>SUM(G41:G42)</f>
        <v>1375.6890000000001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719.85199999999998</v>
      </c>
      <c r="G41" s="208">
        <v>624.75800000000004</v>
      </c>
    </row>
    <row r="42" spans="1:7">
      <c r="A42" s="184"/>
      <c r="B42" s="258" t="s">
        <v>245</v>
      </c>
      <c r="C42" s="259"/>
      <c r="D42" s="259"/>
      <c r="E42" s="259"/>
      <c r="F42" s="268">
        <v>838.26800000000003</v>
      </c>
      <c r="G42" s="209">
        <v>750.93100000000004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3.5000000000000003E-2</v>
      </c>
      <c r="G43" s="209">
        <v>0.13800000000000001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1558.155</v>
      </c>
      <c r="G44" s="210">
        <f>G40+G43</f>
        <v>1375.827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76.296999999999997</v>
      </c>
      <c r="G45" s="209">
        <v>66.445999999999998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1634.452</v>
      </c>
      <c r="G46" s="210">
        <f>G44+G45</f>
        <v>1442.2729999999999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390.04</v>
      </c>
      <c r="G47" s="211">
        <v>338.67899999999997</v>
      </c>
    </row>
    <row r="48" spans="1:7">
      <c r="A48" s="184"/>
      <c r="B48" s="258" t="s">
        <v>251</v>
      </c>
      <c r="C48" s="184"/>
      <c r="D48" s="184"/>
      <c r="E48" s="184"/>
      <c r="F48" s="269">
        <v>1244.412</v>
      </c>
      <c r="G48" s="211">
        <v>1103.5940000000001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8.843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topLeftCell="A21" workbookViewId="0">
      <selection activeCell="E17" sqref="E1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5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>
      <c r="A3" s="283" t="s">
        <v>264</v>
      </c>
      <c r="B3" s="283"/>
      <c r="C3" s="283"/>
      <c r="D3" s="283"/>
      <c r="E3" s="283"/>
      <c r="F3" s="283"/>
      <c r="G3" s="283"/>
    </row>
    <row r="4" spans="1:7">
      <c r="A4" s="283" t="s">
        <v>254</v>
      </c>
      <c r="B4" s="283"/>
      <c r="C4" s="283"/>
      <c r="D4" s="283"/>
      <c r="E4" s="283"/>
      <c r="F4" s="283"/>
      <c r="G4" s="283"/>
    </row>
    <row r="5" spans="1:7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200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4395</v>
      </c>
      <c r="G11" s="213">
        <v>3834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144</v>
      </c>
      <c r="G12" s="214">
        <v>152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4539</v>
      </c>
      <c r="G13" s="215">
        <f>SUM(G11:G12)</f>
        <v>3986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4245</v>
      </c>
      <c r="G14" s="214">
        <v>3733</v>
      </c>
    </row>
    <row r="15" spans="1:7">
      <c r="A15" s="180"/>
      <c r="B15" s="248" t="s">
        <v>216</v>
      </c>
      <c r="C15" s="248"/>
      <c r="D15" s="248"/>
      <c r="E15" s="248"/>
      <c r="F15" s="262">
        <v>138</v>
      </c>
      <c r="G15" s="214">
        <v>124</v>
      </c>
    </row>
    <row r="16" spans="1:7">
      <c r="A16" s="180"/>
      <c r="B16" s="248" t="s">
        <v>217</v>
      </c>
      <c r="C16" s="248"/>
      <c r="D16" s="248"/>
      <c r="E16" s="248"/>
      <c r="F16" s="262">
        <v>156</v>
      </c>
      <c r="G16" s="214">
        <v>129</v>
      </c>
    </row>
    <row r="17" spans="1:7">
      <c r="A17" s="180"/>
      <c r="B17" s="248" t="s">
        <v>218</v>
      </c>
      <c r="C17" s="248"/>
      <c r="D17" s="248"/>
      <c r="E17" s="248"/>
      <c r="F17" s="262">
        <v>0</v>
      </c>
      <c r="G17" s="214">
        <v>0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718</v>
      </c>
      <c r="G18" s="215">
        <f>SUM(G19:G20)</f>
        <v>670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255</v>
      </c>
      <c r="G19" s="214">
        <v>225</v>
      </c>
    </row>
    <row r="20" spans="1:7">
      <c r="A20" s="180"/>
      <c r="B20" s="248" t="s">
        <v>222</v>
      </c>
      <c r="C20" s="180"/>
      <c r="D20" s="180"/>
      <c r="E20" s="180"/>
      <c r="F20" s="262">
        <v>463</v>
      </c>
      <c r="G20" s="214">
        <v>445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5257</v>
      </c>
      <c r="G21" s="215">
        <f>G13+G18</f>
        <v>4656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64">
        <v>184208.15400000001</v>
      </c>
      <c r="G22" s="216">
        <v>160600.58199999999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623283</v>
      </c>
      <c r="G24" s="217">
        <f>SUM(G25:G28)</f>
        <v>548362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301764</v>
      </c>
      <c r="G25" s="218">
        <v>265975</v>
      </c>
    </row>
    <row r="26" spans="1:7">
      <c r="A26" s="253"/>
      <c r="B26" s="286" t="s">
        <v>229</v>
      </c>
      <c r="C26" s="286"/>
      <c r="D26" s="286"/>
      <c r="E26" s="286"/>
      <c r="F26" s="265">
        <v>303041</v>
      </c>
      <c r="G26" s="218">
        <v>264771</v>
      </c>
    </row>
    <row r="27" spans="1:7">
      <c r="A27" s="253"/>
      <c r="B27" s="286" t="s">
        <v>230</v>
      </c>
      <c r="C27" s="286"/>
      <c r="D27" s="286"/>
      <c r="E27" s="286"/>
      <c r="F27" s="265">
        <v>11318</v>
      </c>
      <c r="G27" s="218">
        <v>9725</v>
      </c>
    </row>
    <row r="28" spans="1:7">
      <c r="A28" s="253"/>
      <c r="B28" s="286" t="s">
        <v>231</v>
      </c>
      <c r="C28" s="286"/>
      <c r="D28" s="286"/>
      <c r="E28" s="286"/>
      <c r="F28" s="265">
        <v>7160</v>
      </c>
      <c r="G28" s="218">
        <v>7891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17693</v>
      </c>
      <c r="G29" s="219">
        <f>SUM(G30:G33)</f>
        <v>15612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8923</v>
      </c>
      <c r="G30" s="218">
        <v>7733</v>
      </c>
    </row>
    <row r="31" spans="1:7">
      <c r="A31" s="253"/>
      <c r="B31" s="286" t="s">
        <v>234</v>
      </c>
      <c r="C31" s="286"/>
      <c r="D31" s="286"/>
      <c r="E31" s="286"/>
      <c r="F31" s="265">
        <v>8755</v>
      </c>
      <c r="G31" s="218">
        <v>7797</v>
      </c>
    </row>
    <row r="32" spans="1:7">
      <c r="A32" s="253"/>
      <c r="B32" s="286" t="s">
        <v>235</v>
      </c>
      <c r="C32" s="286"/>
      <c r="D32" s="286"/>
      <c r="E32" s="286"/>
      <c r="F32" s="265">
        <v>12</v>
      </c>
      <c r="G32" s="218">
        <v>3</v>
      </c>
    </row>
    <row r="33" spans="1:7">
      <c r="A33" s="253"/>
      <c r="B33" s="255" t="s">
        <v>236</v>
      </c>
      <c r="C33" s="253"/>
      <c r="D33" s="287"/>
      <c r="E33" s="287"/>
      <c r="F33" s="265">
        <v>3</v>
      </c>
      <c r="G33" s="218">
        <v>79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640976</v>
      </c>
      <c r="G34" s="220">
        <f>G24+G29</f>
        <v>563974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6257</v>
      </c>
      <c r="G35" s="218">
        <v>4798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1933</v>
      </c>
      <c r="G36" s="218">
        <v>3293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642909</v>
      </c>
      <c r="G37" s="219">
        <f>G34+G36</f>
        <v>567267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2024</v>
      </c>
      <c r="G38" s="221">
        <v>1655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1805.8420000000001</v>
      </c>
      <c r="G40" s="207">
        <f>SUM(G41:G42)</f>
        <v>1721.9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877.904</v>
      </c>
      <c r="G41" s="208">
        <v>817.476</v>
      </c>
    </row>
    <row r="42" spans="1:7">
      <c r="A42" s="184"/>
      <c r="B42" s="258" t="s">
        <v>245</v>
      </c>
      <c r="C42" s="259"/>
      <c r="D42" s="259"/>
      <c r="E42" s="259"/>
      <c r="F42" s="268">
        <v>927.93799999999999</v>
      </c>
      <c r="G42" s="209">
        <v>904.42399999999998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0.33800000000000002</v>
      </c>
      <c r="G43" s="209">
        <v>2E-3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1806.18</v>
      </c>
      <c r="G44" s="210">
        <f>G40+G43</f>
        <v>1721.902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75.033000000000001</v>
      </c>
      <c r="G45" s="209">
        <v>72.614000000000004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1881.213</v>
      </c>
      <c r="G46" s="210">
        <f>G44+G45</f>
        <v>1794.5160000000001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442.05900000000003</v>
      </c>
      <c r="G47" s="211">
        <v>397.839</v>
      </c>
    </row>
    <row r="48" spans="1:7">
      <c r="A48" s="184"/>
      <c r="B48" s="258" t="s">
        <v>251</v>
      </c>
      <c r="C48" s="184"/>
      <c r="D48" s="184"/>
      <c r="E48" s="184"/>
      <c r="F48" s="269">
        <v>1439.154</v>
      </c>
      <c r="G48" s="211">
        <v>1396.6769999999999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11.351000000000001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workbookViewId="0">
      <selection activeCell="A22" sqref="A22:E22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201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4506</v>
      </c>
      <c r="G11" s="213">
        <v>4086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145</v>
      </c>
      <c r="G12" s="214">
        <v>141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4651</v>
      </c>
      <c r="G13" s="215">
        <v>4227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4329</v>
      </c>
      <c r="G14" s="214">
        <v>3851</v>
      </c>
    </row>
    <row r="15" spans="1:7">
      <c r="A15" s="180"/>
      <c r="B15" s="248" t="s">
        <v>216</v>
      </c>
      <c r="C15" s="248"/>
      <c r="D15" s="248"/>
      <c r="E15" s="248"/>
      <c r="F15" s="262">
        <v>158</v>
      </c>
      <c r="G15" s="214">
        <v>228</v>
      </c>
    </row>
    <row r="16" spans="1:7">
      <c r="A16" s="180"/>
      <c r="B16" s="248" t="s">
        <v>217</v>
      </c>
      <c r="C16" s="248"/>
      <c r="D16" s="248"/>
      <c r="E16" s="248"/>
      <c r="F16" s="262">
        <v>164</v>
      </c>
      <c r="G16" s="214">
        <v>148</v>
      </c>
    </row>
    <row r="17" spans="1:7">
      <c r="A17" s="180"/>
      <c r="B17" s="248" t="s">
        <v>218</v>
      </c>
      <c r="C17" s="248"/>
      <c r="D17" s="248"/>
      <c r="E17" s="248"/>
      <c r="F17" s="262">
        <v>0</v>
      </c>
      <c r="G17" s="214">
        <v>0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783</v>
      </c>
      <c r="G18" s="215">
        <f>SUM(G19:G20)</f>
        <v>725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292</v>
      </c>
      <c r="G19" s="214">
        <v>221</v>
      </c>
    </row>
    <row r="20" spans="1:7">
      <c r="A20" s="180"/>
      <c r="B20" s="248" t="s">
        <v>222</v>
      </c>
      <c r="C20" s="180"/>
      <c r="D20" s="180"/>
      <c r="E20" s="180"/>
      <c r="F20" s="262">
        <v>491</v>
      </c>
      <c r="G20" s="214">
        <v>504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5434</v>
      </c>
      <c r="G21" s="215">
        <f>G13+G18</f>
        <v>4952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64">
        <v>185359.94</v>
      </c>
      <c r="G22" s="216">
        <v>170538.7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641430</v>
      </c>
      <c r="G24" s="217">
        <f>SUM(G25:G28)</f>
        <v>592066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313618</v>
      </c>
      <c r="G25" s="218">
        <v>281434</v>
      </c>
    </row>
    <row r="26" spans="1:7">
      <c r="A26" s="253"/>
      <c r="B26" s="286" t="s">
        <v>229</v>
      </c>
      <c r="C26" s="286"/>
      <c r="D26" s="286"/>
      <c r="E26" s="286"/>
      <c r="F26" s="265">
        <v>306938</v>
      </c>
      <c r="G26" s="218">
        <v>278980</v>
      </c>
    </row>
    <row r="27" spans="1:7">
      <c r="A27" s="253"/>
      <c r="B27" s="286" t="s">
        <v>230</v>
      </c>
      <c r="C27" s="286"/>
      <c r="D27" s="286"/>
      <c r="E27" s="286"/>
      <c r="F27" s="265">
        <v>10770</v>
      </c>
      <c r="G27" s="218">
        <v>16460</v>
      </c>
    </row>
    <row r="28" spans="1:7">
      <c r="A28" s="253"/>
      <c r="B28" s="286" t="s">
        <v>231</v>
      </c>
      <c r="C28" s="286"/>
      <c r="D28" s="286"/>
      <c r="E28" s="286"/>
      <c r="F28" s="265">
        <v>10104</v>
      </c>
      <c r="G28" s="218">
        <v>15192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18016</v>
      </c>
      <c r="G29" s="219">
        <f>SUM(G30:G33)</f>
        <v>17918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9218</v>
      </c>
      <c r="G30" s="218">
        <v>8995</v>
      </c>
    </row>
    <row r="31" spans="1:7">
      <c r="A31" s="253"/>
      <c r="B31" s="286" t="s">
        <v>234</v>
      </c>
      <c r="C31" s="286"/>
      <c r="D31" s="286"/>
      <c r="E31" s="286"/>
      <c r="F31" s="265">
        <v>8773</v>
      </c>
      <c r="G31" s="218">
        <v>8848</v>
      </c>
    </row>
    <row r="32" spans="1:7">
      <c r="A32" s="253"/>
      <c r="B32" s="286" t="s">
        <v>235</v>
      </c>
      <c r="C32" s="286"/>
      <c r="D32" s="286"/>
      <c r="E32" s="286"/>
      <c r="F32" s="265">
        <v>13</v>
      </c>
      <c r="G32" s="218">
        <v>0</v>
      </c>
    </row>
    <row r="33" spans="1:7">
      <c r="A33" s="253"/>
      <c r="B33" s="255" t="s">
        <v>236</v>
      </c>
      <c r="C33" s="253"/>
      <c r="D33" s="287"/>
      <c r="E33" s="287"/>
      <c r="F33" s="265">
        <v>12</v>
      </c>
      <c r="G33" s="218">
        <v>75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659446</v>
      </c>
      <c r="G34" s="220">
        <f>G24+G29</f>
        <v>609984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5062</v>
      </c>
      <c r="G35" s="218">
        <v>3911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4223</v>
      </c>
      <c r="G36" s="218">
        <v>4418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663669</v>
      </c>
      <c r="G37" s="219">
        <f>G34+G36</f>
        <v>614402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2241</v>
      </c>
      <c r="G38" s="221">
        <v>2319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1896.0300000000002</v>
      </c>
      <c r="G40" s="207">
        <f>SUM(G41:G42)</f>
        <v>1457.08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790.12</v>
      </c>
      <c r="G41" s="208">
        <v>668.6</v>
      </c>
    </row>
    <row r="42" spans="1:7">
      <c r="A42" s="184"/>
      <c r="B42" s="258" t="s">
        <v>245</v>
      </c>
      <c r="C42" s="259"/>
      <c r="D42" s="259"/>
      <c r="E42" s="259"/>
      <c r="F42" s="268">
        <v>1105.9100000000001</v>
      </c>
      <c r="G42" s="209">
        <v>788.48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0.19</v>
      </c>
      <c r="G43" s="209">
        <v>0.89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1896.2200000000003</v>
      </c>
      <c r="G44" s="210">
        <f>G40+G43</f>
        <v>1457.97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69.38</v>
      </c>
      <c r="G45" s="209">
        <v>68.38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1965.6000000000004</v>
      </c>
      <c r="G46" s="210">
        <f>G44+G45</f>
        <v>1526.35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476.38</v>
      </c>
      <c r="G47" s="211">
        <v>367.66</v>
      </c>
    </row>
    <row r="48" spans="1:7">
      <c r="A48" s="184"/>
      <c r="B48" s="258" t="s">
        <v>251</v>
      </c>
      <c r="C48" s="184"/>
      <c r="D48" s="184"/>
      <c r="E48" s="184"/>
      <c r="F48" s="269">
        <v>1489.22</v>
      </c>
      <c r="G48" s="211">
        <v>1158.69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10.4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workbookViewId="0">
      <selection activeCell="J27" sqref="J27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.8554687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202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4833</v>
      </c>
      <c r="G11" s="213">
        <v>4202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137</v>
      </c>
      <c r="G12" s="214">
        <v>147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v>4970</v>
      </c>
      <c r="G13" s="215">
        <v>4349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4582</v>
      </c>
      <c r="G14" s="214">
        <v>3947</v>
      </c>
    </row>
    <row r="15" spans="1:7">
      <c r="A15" s="180"/>
      <c r="B15" s="248" t="s">
        <v>216</v>
      </c>
      <c r="C15" s="248"/>
      <c r="D15" s="248"/>
      <c r="E15" s="248"/>
      <c r="F15" s="262">
        <v>218</v>
      </c>
      <c r="G15" s="214">
        <v>221</v>
      </c>
    </row>
    <row r="16" spans="1:7">
      <c r="A16" s="180"/>
      <c r="B16" s="248" t="s">
        <v>217</v>
      </c>
      <c r="C16" s="248"/>
      <c r="D16" s="248"/>
      <c r="E16" s="248"/>
      <c r="F16" s="262">
        <v>168</v>
      </c>
      <c r="G16" s="214">
        <v>180</v>
      </c>
    </row>
    <row r="17" spans="1:7">
      <c r="A17" s="180"/>
      <c r="B17" s="248" t="s">
        <v>218</v>
      </c>
      <c r="C17" s="248"/>
      <c r="D17" s="248"/>
      <c r="E17" s="248"/>
      <c r="F17" s="262">
        <v>2</v>
      </c>
      <c r="G17" s="214">
        <v>1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882</v>
      </c>
      <c r="G18" s="215">
        <f>SUM(G19:G20)</f>
        <v>930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367</v>
      </c>
      <c r="G19" s="214">
        <v>309</v>
      </c>
    </row>
    <row r="20" spans="1:7">
      <c r="A20" s="180"/>
      <c r="B20" s="248" t="s">
        <v>222</v>
      </c>
      <c r="C20" s="180"/>
      <c r="D20" s="180"/>
      <c r="E20" s="180"/>
      <c r="F20" s="262">
        <v>515</v>
      </c>
      <c r="G20" s="214">
        <v>621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5852</v>
      </c>
      <c r="G21" s="215">
        <f>G13+G18</f>
        <v>5279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64">
        <v>198638.42</v>
      </c>
      <c r="G22" s="216">
        <v>172957.467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678255</v>
      </c>
      <c r="G24" s="217">
        <f>SUM(G25:G28)</f>
        <v>589786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318061</v>
      </c>
      <c r="G25" s="218">
        <v>274963</v>
      </c>
    </row>
    <row r="26" spans="1:7">
      <c r="A26" s="253"/>
      <c r="B26" s="286" t="s">
        <v>229</v>
      </c>
      <c r="C26" s="286"/>
      <c r="D26" s="286"/>
      <c r="E26" s="286"/>
      <c r="F26" s="265">
        <v>331228</v>
      </c>
      <c r="G26" s="218">
        <v>284234</v>
      </c>
    </row>
    <row r="27" spans="1:7">
      <c r="A27" s="253"/>
      <c r="B27" s="286" t="s">
        <v>230</v>
      </c>
      <c r="C27" s="286"/>
      <c r="D27" s="286"/>
      <c r="E27" s="286"/>
      <c r="F27" s="265">
        <v>14730</v>
      </c>
      <c r="G27" s="218">
        <v>15457</v>
      </c>
    </row>
    <row r="28" spans="1:7">
      <c r="A28" s="253"/>
      <c r="B28" s="286" t="s">
        <v>231</v>
      </c>
      <c r="C28" s="286"/>
      <c r="D28" s="286"/>
      <c r="E28" s="286"/>
      <c r="F28" s="265">
        <v>14236</v>
      </c>
      <c r="G28" s="218">
        <v>15132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19340</v>
      </c>
      <c r="G29" s="219">
        <f>SUM(G30:G33)</f>
        <v>19722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9777</v>
      </c>
      <c r="G30" s="218">
        <v>10007</v>
      </c>
    </row>
    <row r="31" spans="1:7">
      <c r="A31" s="253"/>
      <c r="B31" s="286" t="s">
        <v>234</v>
      </c>
      <c r="C31" s="286"/>
      <c r="D31" s="286"/>
      <c r="E31" s="286"/>
      <c r="F31" s="265">
        <v>9216</v>
      </c>
      <c r="G31" s="218">
        <v>9695</v>
      </c>
    </row>
    <row r="32" spans="1:7">
      <c r="A32" s="253"/>
      <c r="B32" s="286" t="s">
        <v>235</v>
      </c>
      <c r="C32" s="286"/>
      <c r="D32" s="286"/>
      <c r="E32" s="286"/>
      <c r="F32" s="265">
        <v>192</v>
      </c>
      <c r="G32" s="218">
        <v>13</v>
      </c>
    </row>
    <row r="33" spans="1:7">
      <c r="A33" s="253"/>
      <c r="B33" s="255" t="s">
        <v>236</v>
      </c>
      <c r="C33" s="253"/>
      <c r="D33" s="287"/>
      <c r="E33" s="287"/>
      <c r="F33" s="265">
        <v>155</v>
      </c>
      <c r="G33" s="218">
        <v>7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697595</v>
      </c>
      <c r="G34" s="220">
        <f>G24+G29</f>
        <v>609508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5150</v>
      </c>
      <c r="G35" s="218">
        <v>5099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2472</v>
      </c>
      <c r="G36" s="218">
        <v>2977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700067</v>
      </c>
      <c r="G37" s="219">
        <f>G34+G36</f>
        <v>612485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2694</v>
      </c>
      <c r="G38" s="221">
        <v>2412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1739.8380000000002</v>
      </c>
      <c r="G40" s="207">
        <f>SUM(G41:G42)</f>
        <v>1532.1990000000001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762.26700000000005</v>
      </c>
      <c r="G41" s="208">
        <v>714.84</v>
      </c>
    </row>
    <row r="42" spans="1:7">
      <c r="A42" s="184"/>
      <c r="B42" s="258" t="s">
        <v>245</v>
      </c>
      <c r="C42" s="259"/>
      <c r="D42" s="259"/>
      <c r="E42" s="259"/>
      <c r="F42" s="268">
        <v>977.57100000000003</v>
      </c>
      <c r="G42" s="209">
        <v>817.35900000000004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1.819</v>
      </c>
      <c r="G43" s="209">
        <v>4.4889999999999999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1741.6570000000002</v>
      </c>
      <c r="G44" s="210">
        <f>G40+G43</f>
        <v>1536.6880000000001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67.206999999999994</v>
      </c>
      <c r="G45" s="209">
        <v>72.772999999999996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1808.864</v>
      </c>
      <c r="G46" s="210">
        <f>G44+G45</f>
        <v>1609.461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482.87</v>
      </c>
      <c r="G47" s="211">
        <v>409.44099999999997</v>
      </c>
    </row>
    <row r="48" spans="1:7">
      <c r="A48" s="184"/>
      <c r="B48" s="258" t="s">
        <v>251</v>
      </c>
      <c r="C48" s="184"/>
      <c r="D48" s="184"/>
      <c r="E48" s="184"/>
      <c r="F48" s="269">
        <v>1325.9939999999999</v>
      </c>
      <c r="G48" s="211">
        <v>1200.02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11.96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topLeftCell="A15" workbookViewId="0">
      <selection activeCell="L29" sqref="L2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203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4879</v>
      </c>
      <c r="G11" s="213">
        <v>4297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134</v>
      </c>
      <c r="G12" s="214">
        <v>141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5013</v>
      </c>
      <c r="G13" s="215">
        <f>SUM(G11:G12)</f>
        <v>4438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4552</v>
      </c>
      <c r="G14" s="214">
        <v>4008</v>
      </c>
    </row>
    <row r="15" spans="1:7">
      <c r="A15" s="180"/>
      <c r="B15" s="248" t="s">
        <v>216</v>
      </c>
      <c r="C15" s="248"/>
      <c r="D15" s="248"/>
      <c r="E15" s="248"/>
      <c r="F15" s="262">
        <v>287</v>
      </c>
      <c r="G15" s="214">
        <v>240</v>
      </c>
    </row>
    <row r="16" spans="1:7">
      <c r="A16" s="180"/>
      <c r="B16" s="248" t="s">
        <v>217</v>
      </c>
      <c r="C16" s="248"/>
      <c r="D16" s="248"/>
      <c r="E16" s="248"/>
      <c r="F16" s="262">
        <v>174</v>
      </c>
      <c r="G16" s="214">
        <v>190</v>
      </c>
    </row>
    <row r="17" spans="1:7">
      <c r="A17" s="180"/>
      <c r="B17" s="248" t="s">
        <v>218</v>
      </c>
      <c r="C17" s="248"/>
      <c r="D17" s="248"/>
      <c r="E17" s="248"/>
      <c r="F17" s="262">
        <v>0</v>
      </c>
      <c r="G17" s="214">
        <v>0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868</v>
      </c>
      <c r="G18" s="215">
        <f>SUM(G19:G20)</f>
        <v>896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348</v>
      </c>
      <c r="G19" s="214">
        <v>408</v>
      </c>
    </row>
    <row r="20" spans="1:7">
      <c r="A20" s="180"/>
      <c r="B20" s="248" t="s">
        <v>222</v>
      </c>
      <c r="C20" s="180"/>
      <c r="D20" s="180"/>
      <c r="E20" s="180"/>
      <c r="F20" s="262">
        <v>520</v>
      </c>
      <c r="G20" s="214">
        <v>488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5881</v>
      </c>
      <c r="G21" s="215">
        <f>G13+G18</f>
        <v>5334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64">
        <v>195351.59299999999</v>
      </c>
      <c r="G22" s="216">
        <v>177736.69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680867</v>
      </c>
      <c r="G24" s="217">
        <f>SUM(G25:G28)</f>
        <v>606543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310323</v>
      </c>
      <c r="G25" s="218">
        <v>275863</v>
      </c>
    </row>
    <row r="26" spans="1:7">
      <c r="A26" s="253"/>
      <c r="B26" s="286" t="s">
        <v>229</v>
      </c>
      <c r="C26" s="286"/>
      <c r="D26" s="286"/>
      <c r="E26" s="286"/>
      <c r="F26" s="265">
        <v>327855</v>
      </c>
      <c r="G26" s="218">
        <v>293804</v>
      </c>
    </row>
    <row r="27" spans="1:7">
      <c r="A27" s="253"/>
      <c r="B27" s="286" t="s">
        <v>230</v>
      </c>
      <c r="C27" s="286"/>
      <c r="D27" s="286"/>
      <c r="E27" s="286"/>
      <c r="F27" s="265">
        <v>21370</v>
      </c>
      <c r="G27" s="218">
        <v>17734</v>
      </c>
    </row>
    <row r="28" spans="1:7">
      <c r="A28" s="253"/>
      <c r="B28" s="286" t="s">
        <v>231</v>
      </c>
      <c r="C28" s="286"/>
      <c r="D28" s="286"/>
      <c r="E28" s="286"/>
      <c r="F28" s="265">
        <v>21319</v>
      </c>
      <c r="G28" s="218">
        <v>19142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20396</v>
      </c>
      <c r="G29" s="219">
        <f>SUM(G30:G33)</f>
        <v>22720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10950</v>
      </c>
      <c r="G30" s="218">
        <v>12153</v>
      </c>
    </row>
    <row r="31" spans="1:7">
      <c r="A31" s="253"/>
      <c r="B31" s="286" t="s">
        <v>234</v>
      </c>
      <c r="C31" s="286"/>
      <c r="D31" s="286"/>
      <c r="E31" s="286"/>
      <c r="F31" s="265">
        <v>9372</v>
      </c>
      <c r="G31" s="218">
        <v>10517</v>
      </c>
    </row>
    <row r="32" spans="1:7">
      <c r="A32" s="253"/>
      <c r="B32" s="286" t="s">
        <v>235</v>
      </c>
      <c r="C32" s="286"/>
      <c r="D32" s="286"/>
      <c r="E32" s="286"/>
      <c r="F32" s="265">
        <v>34</v>
      </c>
      <c r="G32" s="218">
        <v>18</v>
      </c>
    </row>
    <row r="33" spans="1:7">
      <c r="A33" s="253"/>
      <c r="B33" s="255" t="s">
        <v>236</v>
      </c>
      <c r="C33" s="253"/>
      <c r="D33" s="287"/>
      <c r="E33" s="287"/>
      <c r="F33" s="265">
        <v>40</v>
      </c>
      <c r="G33" s="218">
        <v>32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701263</v>
      </c>
      <c r="G34" s="220">
        <f>G24+G29</f>
        <v>629263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5252</v>
      </c>
      <c r="G35" s="218">
        <v>5781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2018</v>
      </c>
      <c r="G36" s="218">
        <v>4267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703281</v>
      </c>
      <c r="G37" s="219">
        <f>G34+G36</f>
        <v>633530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2624</v>
      </c>
      <c r="G38" s="221">
        <v>2444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1662.232</v>
      </c>
      <c r="G40" s="207">
        <f>SUM(G41:G42)</f>
        <v>1576.7750000000001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737.20799999999997</v>
      </c>
      <c r="G41" s="208">
        <v>733.77099999999996</v>
      </c>
    </row>
    <row r="42" spans="1:7">
      <c r="A42" s="184"/>
      <c r="B42" s="258" t="s">
        <v>245</v>
      </c>
      <c r="C42" s="259"/>
      <c r="D42" s="259"/>
      <c r="E42" s="259"/>
      <c r="F42" s="268">
        <v>925.024</v>
      </c>
      <c r="G42" s="209">
        <v>843.00400000000002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1.6559999999999999</v>
      </c>
      <c r="G43" s="209">
        <v>8.42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1663.8879999999999</v>
      </c>
      <c r="G44" s="210">
        <f>G40+G43</f>
        <v>1585.1950000000002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65.893000000000001</v>
      </c>
      <c r="G45" s="209">
        <v>70.254999999999995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1729.7809999999999</v>
      </c>
      <c r="G46" s="210">
        <f>G44+G45</f>
        <v>1655.4500000000003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392.84500000000003</v>
      </c>
      <c r="G47" s="211">
        <v>337.59800000000001</v>
      </c>
    </row>
    <row r="48" spans="1:7">
      <c r="A48" s="184"/>
      <c r="B48" s="258" t="s">
        <v>251</v>
      </c>
      <c r="C48" s="184"/>
      <c r="D48" s="184"/>
      <c r="E48" s="184"/>
      <c r="F48" s="269">
        <v>1271.0429999999999</v>
      </c>
      <c r="G48" s="211">
        <v>1247.597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11.836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topLeftCell="A21" workbookViewId="0">
      <selection activeCell="N33" sqref="N33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204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4934</v>
      </c>
      <c r="G11" s="213">
        <v>4516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163</v>
      </c>
      <c r="G12" s="214">
        <v>174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5097</v>
      </c>
      <c r="G13" s="215">
        <f>SUM(G11:G12)</f>
        <v>4690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4697</v>
      </c>
      <c r="G14" s="214">
        <v>4258</v>
      </c>
    </row>
    <row r="15" spans="1:7">
      <c r="A15" s="180"/>
      <c r="B15" s="248" t="s">
        <v>216</v>
      </c>
      <c r="C15" s="248"/>
      <c r="D15" s="248"/>
      <c r="E15" s="248"/>
      <c r="F15" s="262">
        <v>935</v>
      </c>
      <c r="G15" s="214">
        <v>964</v>
      </c>
    </row>
    <row r="16" spans="1:7">
      <c r="A16" s="180"/>
      <c r="B16" s="248" t="s">
        <v>217</v>
      </c>
      <c r="C16" s="248"/>
      <c r="D16" s="248"/>
      <c r="E16" s="248"/>
      <c r="F16" s="262">
        <v>246</v>
      </c>
      <c r="G16" s="214">
        <v>257</v>
      </c>
    </row>
    <row r="17" spans="1:7">
      <c r="A17" s="180"/>
      <c r="B17" s="248" t="s">
        <v>218</v>
      </c>
      <c r="C17" s="248"/>
      <c r="D17" s="248"/>
      <c r="E17" s="248"/>
      <c r="F17" s="262">
        <v>220</v>
      </c>
      <c r="G17" s="214">
        <v>181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1001</v>
      </c>
      <c r="G18" s="215">
        <f>SUM(G19:G20)</f>
        <v>970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512</v>
      </c>
      <c r="G19" s="214">
        <v>438</v>
      </c>
    </row>
    <row r="20" spans="1:7">
      <c r="A20" s="180"/>
      <c r="B20" s="248" t="s">
        <v>222</v>
      </c>
      <c r="C20" s="180"/>
      <c r="D20" s="180"/>
      <c r="E20" s="180"/>
      <c r="F20" s="262">
        <v>489</v>
      </c>
      <c r="G20" s="214">
        <v>532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6098</v>
      </c>
      <c r="G21" s="215">
        <f>G13+G18</f>
        <v>5660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64">
        <v>192796.2</v>
      </c>
      <c r="G22" s="216">
        <v>189377.06299999999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675789</v>
      </c>
      <c r="G24" s="217">
        <f>SUM(G25:G28)</f>
        <v>627323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297369</v>
      </c>
      <c r="G25" s="218">
        <v>276256</v>
      </c>
    </row>
    <row r="26" spans="1:7">
      <c r="A26" s="253"/>
      <c r="B26" s="286" t="s">
        <v>229</v>
      </c>
      <c r="C26" s="286"/>
      <c r="D26" s="286"/>
      <c r="E26" s="286"/>
      <c r="F26" s="265">
        <v>358353</v>
      </c>
      <c r="G26" s="218">
        <v>332466</v>
      </c>
    </row>
    <row r="27" spans="1:7">
      <c r="A27" s="253"/>
      <c r="B27" s="286" t="s">
        <v>230</v>
      </c>
      <c r="C27" s="286"/>
      <c r="D27" s="286"/>
      <c r="E27" s="286"/>
      <c r="F27" s="265">
        <v>8403</v>
      </c>
      <c r="G27" s="218">
        <v>8319</v>
      </c>
    </row>
    <row r="28" spans="1:7">
      <c r="A28" s="253"/>
      <c r="B28" s="286" t="s">
        <v>231</v>
      </c>
      <c r="C28" s="286"/>
      <c r="D28" s="286"/>
      <c r="E28" s="286"/>
      <c r="F28" s="265">
        <v>11664</v>
      </c>
      <c r="G28" s="218">
        <v>10282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27150</v>
      </c>
      <c r="G29" s="219">
        <f>SUM(G30:G33)</f>
        <v>31142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14622</v>
      </c>
      <c r="G30" s="218">
        <v>16337</v>
      </c>
    </row>
    <row r="31" spans="1:7">
      <c r="A31" s="253"/>
      <c r="B31" s="286" t="s">
        <v>234</v>
      </c>
      <c r="C31" s="286"/>
      <c r="D31" s="286"/>
      <c r="E31" s="286"/>
      <c r="F31" s="265">
        <v>12494</v>
      </c>
      <c r="G31" s="218">
        <v>14614</v>
      </c>
    </row>
    <row r="32" spans="1:7">
      <c r="A32" s="253"/>
      <c r="B32" s="286" t="s">
        <v>235</v>
      </c>
      <c r="C32" s="286"/>
      <c r="D32" s="286"/>
      <c r="E32" s="286"/>
      <c r="F32" s="265">
        <v>7</v>
      </c>
      <c r="G32" s="218">
        <v>37</v>
      </c>
    </row>
    <row r="33" spans="1:7">
      <c r="A33" s="253"/>
      <c r="B33" s="255" t="s">
        <v>236</v>
      </c>
      <c r="C33" s="253"/>
      <c r="D33" s="287"/>
      <c r="E33" s="287"/>
      <c r="F33" s="265">
        <v>27</v>
      </c>
      <c r="G33" s="218">
        <v>154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702939</v>
      </c>
      <c r="G34" s="220">
        <f>G24+G29</f>
        <v>658465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6699</v>
      </c>
      <c r="G35" s="218">
        <v>7611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1157</v>
      </c>
      <c r="G36" s="218">
        <v>3975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704096</v>
      </c>
      <c r="G37" s="219">
        <f>G34+G36</f>
        <v>662440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2603</v>
      </c>
      <c r="G38" s="221">
        <v>2855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2020.451</v>
      </c>
      <c r="G40" s="207">
        <f>SUM(G41:G42)</f>
        <v>1570.8980000000001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962.84500000000003</v>
      </c>
      <c r="G41" s="208">
        <v>758.01300000000003</v>
      </c>
    </row>
    <row r="42" spans="1:7">
      <c r="A42" s="184"/>
      <c r="B42" s="258" t="s">
        <v>245</v>
      </c>
      <c r="C42" s="259"/>
      <c r="D42" s="259"/>
      <c r="E42" s="259"/>
      <c r="F42" s="268">
        <v>1057.606</v>
      </c>
      <c r="G42" s="209">
        <v>812.88499999999999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3.637</v>
      </c>
      <c r="G43" s="209">
        <v>9.9019999999999992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2024.088</v>
      </c>
      <c r="G44" s="210">
        <f>G40+G43</f>
        <v>1580.8000000000002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68.138999999999996</v>
      </c>
      <c r="G45" s="209">
        <v>65.625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2092.2269999999999</v>
      </c>
      <c r="G46" s="210">
        <f>G44+G45</f>
        <v>1646.4250000000002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463.767</v>
      </c>
      <c r="G47" s="211">
        <v>435.48099999999999</v>
      </c>
    </row>
    <row r="48" spans="1:7">
      <c r="A48" s="184"/>
      <c r="B48" s="258" t="s">
        <v>251</v>
      </c>
      <c r="C48" s="184"/>
      <c r="D48" s="184"/>
      <c r="E48" s="184"/>
      <c r="F48" s="269">
        <v>1628.46</v>
      </c>
      <c r="G48" s="211">
        <v>1210.944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11.425000000000001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topLeftCell="A21" workbookViewId="0">
      <selection activeCell="E30" sqref="E3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9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232" t="s">
        <v>258</v>
      </c>
      <c r="B8" s="23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236" t="s">
        <v>263</v>
      </c>
      <c r="B9" s="237"/>
      <c r="C9" s="238"/>
      <c r="D9" s="239"/>
      <c r="E9" s="240" t="s">
        <v>205</v>
      </c>
      <c r="F9" s="241" t="s">
        <v>261</v>
      </c>
      <c r="G9" s="242" t="s">
        <v>262</v>
      </c>
    </row>
    <row r="10" spans="1:7">
      <c r="A10" s="246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4931</v>
      </c>
      <c r="G11" s="213">
        <v>4644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146</v>
      </c>
      <c r="G12" s="214">
        <v>155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5077</v>
      </c>
      <c r="G13" s="215">
        <f>SUM(G11:G12)</f>
        <v>4799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4692</v>
      </c>
      <c r="G14" s="214">
        <v>4407</v>
      </c>
    </row>
    <row r="15" spans="1:7">
      <c r="A15" s="180"/>
      <c r="B15" s="248" t="s">
        <v>216</v>
      </c>
      <c r="C15" s="248"/>
      <c r="D15" s="248"/>
      <c r="E15" s="248"/>
      <c r="F15" s="262">
        <v>144</v>
      </c>
      <c r="G15" s="214">
        <v>135</v>
      </c>
    </row>
    <row r="16" spans="1:7">
      <c r="A16" s="180"/>
      <c r="B16" s="248" t="s">
        <v>217</v>
      </c>
      <c r="C16" s="248"/>
      <c r="D16" s="248"/>
      <c r="E16" s="248"/>
      <c r="F16" s="262">
        <v>241</v>
      </c>
      <c r="G16" s="214">
        <v>257</v>
      </c>
    </row>
    <row r="17" spans="1:7">
      <c r="A17" s="180"/>
      <c r="B17" s="248" t="s">
        <v>218</v>
      </c>
      <c r="C17" s="248"/>
      <c r="D17" s="248"/>
      <c r="E17" s="248"/>
      <c r="F17" s="262">
        <v>0</v>
      </c>
      <c r="G17" s="214">
        <v>0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885</v>
      </c>
      <c r="G18" s="215">
        <f>SUM(G19:G20)</f>
        <v>824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359</v>
      </c>
      <c r="G19" s="214">
        <v>302</v>
      </c>
    </row>
    <row r="20" spans="1:7">
      <c r="A20" s="180"/>
      <c r="B20" s="248" t="s">
        <v>222</v>
      </c>
      <c r="C20" s="180"/>
      <c r="D20" s="180"/>
      <c r="E20" s="180"/>
      <c r="F20" s="262">
        <v>526</v>
      </c>
      <c r="G20" s="214">
        <v>522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5962</v>
      </c>
      <c r="G21" s="215">
        <f>G13+G18</f>
        <v>5623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71">
        <v>386683.70299999998</v>
      </c>
      <c r="G22" s="222">
        <v>375306.69699999999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714208</v>
      </c>
      <c r="G24" s="217">
        <f>SUM(G25:G28)</f>
        <v>649577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368490</v>
      </c>
      <c r="G25" s="218">
        <v>335520</v>
      </c>
    </row>
    <row r="26" spans="1:7">
      <c r="A26" s="253"/>
      <c r="B26" s="286" t="s">
        <v>229</v>
      </c>
      <c r="C26" s="286"/>
      <c r="D26" s="286"/>
      <c r="E26" s="286"/>
      <c r="F26" s="265">
        <v>324813</v>
      </c>
      <c r="G26" s="218">
        <v>296321</v>
      </c>
    </row>
    <row r="27" spans="1:7">
      <c r="A27" s="253"/>
      <c r="B27" s="286" t="s">
        <v>230</v>
      </c>
      <c r="C27" s="286"/>
      <c r="D27" s="286"/>
      <c r="E27" s="286"/>
      <c r="F27" s="265">
        <v>12049</v>
      </c>
      <c r="G27" s="218">
        <v>10566</v>
      </c>
    </row>
    <row r="28" spans="1:7">
      <c r="A28" s="253"/>
      <c r="B28" s="286" t="s">
        <v>231</v>
      </c>
      <c r="C28" s="286"/>
      <c r="D28" s="286"/>
      <c r="E28" s="286"/>
      <c r="F28" s="265">
        <v>8856</v>
      </c>
      <c r="G28" s="218">
        <v>7170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27673</v>
      </c>
      <c r="G29" s="219">
        <f>SUM(G30:G33)</f>
        <v>33697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13595</v>
      </c>
      <c r="G30" s="218">
        <v>16252</v>
      </c>
    </row>
    <row r="31" spans="1:7">
      <c r="A31" s="253"/>
      <c r="B31" s="286" t="s">
        <v>234</v>
      </c>
      <c r="C31" s="286"/>
      <c r="D31" s="286"/>
      <c r="E31" s="286"/>
      <c r="F31" s="265">
        <v>14052</v>
      </c>
      <c r="G31" s="218">
        <v>17246</v>
      </c>
    </row>
    <row r="32" spans="1:7">
      <c r="A32" s="253"/>
      <c r="B32" s="286" t="s">
        <v>235</v>
      </c>
      <c r="C32" s="286"/>
      <c r="D32" s="286"/>
      <c r="E32" s="286"/>
      <c r="F32" s="265">
        <v>17</v>
      </c>
      <c r="G32" s="218">
        <v>186</v>
      </c>
    </row>
    <row r="33" spans="1:7">
      <c r="A33" s="253"/>
      <c r="B33" s="255" t="s">
        <v>236</v>
      </c>
      <c r="C33" s="253"/>
      <c r="D33" s="287"/>
      <c r="E33" s="287"/>
      <c r="F33" s="265">
        <v>9</v>
      </c>
      <c r="G33" s="218">
        <v>13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741881</v>
      </c>
      <c r="G34" s="220">
        <f>G24+G29</f>
        <v>683274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7931</v>
      </c>
      <c r="G35" s="218">
        <v>8349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610</v>
      </c>
      <c r="G36" s="218">
        <v>2483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742491</v>
      </c>
      <c r="G37" s="219">
        <f>G34+G36</f>
        <v>685757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4261</v>
      </c>
      <c r="G38" s="221">
        <v>4395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85"/>
      <c r="G39" s="285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1626.9270000000001</v>
      </c>
      <c r="G40" s="207">
        <f>SUM(G41:G42)</f>
        <v>1387.4929999999999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718.62400000000002</v>
      </c>
      <c r="G41" s="208">
        <v>612.81200000000001</v>
      </c>
    </row>
    <row r="42" spans="1:7">
      <c r="A42" s="184"/>
      <c r="B42" s="258" t="s">
        <v>245</v>
      </c>
      <c r="C42" s="259"/>
      <c r="D42" s="259"/>
      <c r="E42" s="259"/>
      <c r="F42" s="268">
        <v>908.303</v>
      </c>
      <c r="G42" s="209">
        <v>774.68100000000004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0.45</v>
      </c>
      <c r="G43" s="209">
        <v>2.5449999999999999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1627.3770000000002</v>
      </c>
      <c r="G44" s="210">
        <f>G40+G43</f>
        <v>1390.038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69.022000000000006</v>
      </c>
      <c r="G45" s="209">
        <v>68.58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1696.3990000000001</v>
      </c>
      <c r="G46" s="210">
        <f>G44+G45</f>
        <v>1458.6179999999999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431.36700000000002</v>
      </c>
      <c r="G47" s="211">
        <v>366.36500000000001</v>
      </c>
    </row>
    <row r="48" spans="1:7">
      <c r="A48" s="184"/>
      <c r="B48" s="258" t="s">
        <v>251</v>
      </c>
      <c r="C48" s="184"/>
      <c r="D48" s="184"/>
      <c r="E48" s="184"/>
      <c r="F48" s="269">
        <v>1265.0319999999999</v>
      </c>
      <c r="G48" s="211">
        <v>1092.2529999999999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9.7279999999999998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workbookViewId="0">
      <selection activeCell="G20" sqref="G2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4.8554687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83" t="s">
        <v>264</v>
      </c>
      <c r="B3" s="283"/>
      <c r="C3" s="283"/>
      <c r="D3" s="283"/>
      <c r="E3" s="283"/>
      <c r="F3" s="283"/>
      <c r="G3" s="283"/>
    </row>
    <row r="4" spans="1:7" ht="15" customHeight="1">
      <c r="A4" s="283" t="s">
        <v>254</v>
      </c>
      <c r="B4" s="283"/>
      <c r="C4" s="283"/>
      <c r="D4" s="283"/>
      <c r="E4" s="283"/>
      <c r="F4" s="283"/>
      <c r="G4" s="283"/>
    </row>
    <row r="5" spans="1:7" ht="15" customHeight="1">
      <c r="A5" s="2"/>
      <c r="B5" s="283" t="s">
        <v>255</v>
      </c>
      <c r="C5" s="283"/>
      <c r="D5" s="283"/>
      <c r="E5" s="283"/>
      <c r="F5" s="283"/>
      <c r="G5" s="283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7" t="s">
        <v>256</v>
      </c>
      <c r="B7" s="230"/>
      <c r="C7" s="230" t="s">
        <v>257</v>
      </c>
      <c r="D7" s="231"/>
      <c r="E7" s="231"/>
      <c r="F7" s="231"/>
      <c r="G7" s="231"/>
    </row>
    <row r="8" spans="1:7">
      <c r="A8" s="174" t="s">
        <v>258</v>
      </c>
      <c r="B8" s="243"/>
      <c r="C8" s="284" t="s">
        <v>259</v>
      </c>
      <c r="D8" s="284"/>
      <c r="E8" s="284"/>
      <c r="F8" s="234" t="s">
        <v>260</v>
      </c>
      <c r="G8" s="235" t="s">
        <v>197</v>
      </c>
    </row>
    <row r="9" spans="1:7" ht="15.75" thickBot="1">
      <c r="A9" s="177" t="s">
        <v>263</v>
      </c>
      <c r="B9" s="244"/>
      <c r="C9" s="238"/>
      <c r="D9" s="239"/>
      <c r="E9" s="240" t="s">
        <v>206</v>
      </c>
      <c r="F9" s="241" t="s">
        <v>261</v>
      </c>
      <c r="G9" s="242" t="s">
        <v>262</v>
      </c>
    </row>
    <row r="10" spans="1:7" ht="15.75" thickTop="1">
      <c r="A10" s="272" t="s">
        <v>0</v>
      </c>
      <c r="B10" s="245" t="s">
        <v>225</v>
      </c>
      <c r="C10" s="245"/>
      <c r="D10" s="245"/>
      <c r="E10" s="184"/>
      <c r="F10" s="184"/>
      <c r="G10" s="184"/>
    </row>
    <row r="11" spans="1:7">
      <c r="A11" s="179" t="s">
        <v>194</v>
      </c>
      <c r="B11" s="179" t="s">
        <v>210</v>
      </c>
      <c r="C11" s="179"/>
      <c r="D11" s="179"/>
      <c r="E11" s="320"/>
      <c r="F11" s="261">
        <v>4966</v>
      </c>
      <c r="G11" s="213">
        <v>4617</v>
      </c>
    </row>
    <row r="12" spans="1:7">
      <c r="A12" s="180" t="s">
        <v>2</v>
      </c>
      <c r="B12" s="180" t="s">
        <v>211</v>
      </c>
      <c r="C12" s="180"/>
      <c r="D12" s="180"/>
      <c r="E12" s="180"/>
      <c r="F12" s="262">
        <v>143</v>
      </c>
      <c r="G12" s="214">
        <v>171</v>
      </c>
    </row>
    <row r="13" spans="1:7">
      <c r="A13" s="180" t="s">
        <v>212</v>
      </c>
      <c r="B13" s="180" t="s">
        <v>213</v>
      </c>
      <c r="C13" s="247"/>
      <c r="D13" s="247"/>
      <c r="E13" s="247"/>
      <c r="F13" s="263">
        <f>SUM(F11:F12)</f>
        <v>5109</v>
      </c>
      <c r="G13" s="215">
        <f>SUM(G11:G12)</f>
        <v>4788</v>
      </c>
    </row>
    <row r="14" spans="1:7">
      <c r="A14" s="180" t="s">
        <v>214</v>
      </c>
      <c r="B14" s="248" t="s">
        <v>215</v>
      </c>
      <c r="C14" s="248"/>
      <c r="D14" s="248"/>
      <c r="E14" s="248"/>
      <c r="F14" s="262">
        <v>4569</v>
      </c>
      <c r="G14" s="214">
        <v>4232</v>
      </c>
    </row>
    <row r="15" spans="1:7">
      <c r="A15" s="180"/>
      <c r="B15" s="248" t="s">
        <v>216</v>
      </c>
      <c r="C15" s="248"/>
      <c r="D15" s="248"/>
      <c r="E15" s="248"/>
      <c r="F15" s="262">
        <v>1010</v>
      </c>
      <c r="G15" s="214">
        <v>1061</v>
      </c>
    </row>
    <row r="16" spans="1:7">
      <c r="A16" s="180"/>
      <c r="B16" s="248" t="s">
        <v>217</v>
      </c>
      <c r="C16" s="248"/>
      <c r="D16" s="248"/>
      <c r="E16" s="248"/>
      <c r="F16" s="262">
        <v>189</v>
      </c>
      <c r="G16" s="214">
        <v>184</v>
      </c>
    </row>
    <row r="17" spans="1:7">
      <c r="A17" s="180"/>
      <c r="B17" s="248" t="s">
        <v>218</v>
      </c>
      <c r="C17" s="248"/>
      <c r="D17" s="248"/>
      <c r="E17" s="248"/>
      <c r="F17" s="262">
        <v>152</v>
      </c>
      <c r="G17" s="214">
        <v>145</v>
      </c>
    </row>
    <row r="18" spans="1:7">
      <c r="A18" s="180" t="s">
        <v>219</v>
      </c>
      <c r="B18" s="180" t="s">
        <v>220</v>
      </c>
      <c r="C18" s="180"/>
      <c r="D18" s="180"/>
      <c r="E18" s="180"/>
      <c r="F18" s="263">
        <f>SUM(F19:F20)</f>
        <v>811</v>
      </c>
      <c r="G18" s="215">
        <f>SUM(G19:G20)</f>
        <v>834</v>
      </c>
    </row>
    <row r="19" spans="1:7">
      <c r="A19" s="180" t="s">
        <v>214</v>
      </c>
      <c r="B19" s="248" t="s">
        <v>221</v>
      </c>
      <c r="C19" s="180"/>
      <c r="D19" s="180"/>
      <c r="E19" s="180"/>
      <c r="F19" s="262">
        <v>380</v>
      </c>
      <c r="G19" s="214">
        <v>328</v>
      </c>
    </row>
    <row r="20" spans="1:7">
      <c r="A20" s="180"/>
      <c r="B20" s="248" t="s">
        <v>222</v>
      </c>
      <c r="C20" s="180"/>
      <c r="D20" s="180"/>
      <c r="E20" s="180"/>
      <c r="F20" s="262">
        <v>431</v>
      </c>
      <c r="G20" s="214">
        <v>506</v>
      </c>
    </row>
    <row r="21" spans="1:7">
      <c r="A21" s="249"/>
      <c r="B21" s="250" t="s">
        <v>223</v>
      </c>
      <c r="C21" s="249"/>
      <c r="D21" s="249"/>
      <c r="E21" s="249"/>
      <c r="F21" s="263">
        <f>F13+F18</f>
        <v>5920</v>
      </c>
      <c r="G21" s="215">
        <f>G13+G18</f>
        <v>5622</v>
      </c>
    </row>
    <row r="22" spans="1:7">
      <c r="A22" s="318" t="s">
        <v>196</v>
      </c>
      <c r="B22" s="318" t="s">
        <v>224</v>
      </c>
      <c r="C22" s="318"/>
      <c r="D22" s="318"/>
      <c r="E22" s="319"/>
      <c r="F22" s="271">
        <v>392948.19900000002</v>
      </c>
      <c r="G22" s="222">
        <v>380877.77299999999</v>
      </c>
    </row>
    <row r="23" spans="1:7">
      <c r="A23" s="246" t="s">
        <v>5</v>
      </c>
      <c r="B23" s="251" t="s">
        <v>226</v>
      </c>
      <c r="C23" s="252"/>
      <c r="D23" s="252"/>
      <c r="E23" s="184"/>
      <c r="F23" s="184"/>
      <c r="G23" s="184"/>
    </row>
    <row r="24" spans="1:7">
      <c r="A24" s="321" t="s">
        <v>194</v>
      </c>
      <c r="B24" s="322" t="s">
        <v>227</v>
      </c>
      <c r="C24" s="322"/>
      <c r="D24" s="322"/>
      <c r="E24" s="323"/>
      <c r="F24" s="217">
        <f>SUM(F25:F28)</f>
        <v>711376</v>
      </c>
      <c r="G24" s="217">
        <f>SUM(G25:G28)</f>
        <v>651660</v>
      </c>
    </row>
    <row r="25" spans="1:7">
      <c r="A25" s="253" t="s">
        <v>214</v>
      </c>
      <c r="B25" s="286" t="s">
        <v>228</v>
      </c>
      <c r="C25" s="286"/>
      <c r="D25" s="286"/>
      <c r="E25" s="286"/>
      <c r="F25" s="265">
        <v>354373</v>
      </c>
      <c r="G25" s="218">
        <v>324025</v>
      </c>
    </row>
    <row r="26" spans="1:7">
      <c r="A26" s="253"/>
      <c r="B26" s="286" t="s">
        <v>229</v>
      </c>
      <c r="C26" s="286"/>
      <c r="D26" s="286"/>
      <c r="E26" s="286"/>
      <c r="F26" s="265">
        <v>307235</v>
      </c>
      <c r="G26" s="218">
        <v>277825</v>
      </c>
    </row>
    <row r="27" spans="1:7">
      <c r="A27" s="253"/>
      <c r="B27" s="286" t="s">
        <v>230</v>
      </c>
      <c r="C27" s="286"/>
      <c r="D27" s="286"/>
      <c r="E27" s="286"/>
      <c r="F27" s="265">
        <v>24891</v>
      </c>
      <c r="G27" s="218">
        <v>25297</v>
      </c>
    </row>
    <row r="28" spans="1:7">
      <c r="A28" s="253"/>
      <c r="B28" s="286" t="s">
        <v>231</v>
      </c>
      <c r="C28" s="286"/>
      <c r="D28" s="286"/>
      <c r="E28" s="286"/>
      <c r="F28" s="265">
        <v>24877</v>
      </c>
      <c r="G28" s="218">
        <v>24513</v>
      </c>
    </row>
    <row r="29" spans="1:7">
      <c r="A29" s="253" t="s">
        <v>2</v>
      </c>
      <c r="B29" s="286" t="s">
        <v>232</v>
      </c>
      <c r="C29" s="286"/>
      <c r="D29" s="286"/>
      <c r="E29" s="254"/>
      <c r="F29" s="220">
        <f>SUM(F30:F33)</f>
        <v>20606</v>
      </c>
      <c r="G29" s="219">
        <f>SUM(G30:G33)</f>
        <v>22967</v>
      </c>
    </row>
    <row r="30" spans="1:7">
      <c r="A30" s="253" t="s">
        <v>214</v>
      </c>
      <c r="B30" s="286" t="s">
        <v>233</v>
      </c>
      <c r="C30" s="286"/>
      <c r="D30" s="286"/>
      <c r="E30" s="254"/>
      <c r="F30" s="265">
        <v>9561</v>
      </c>
      <c r="G30" s="218">
        <v>10803</v>
      </c>
    </row>
    <row r="31" spans="1:7">
      <c r="A31" s="253"/>
      <c r="B31" s="286" t="s">
        <v>234</v>
      </c>
      <c r="C31" s="286"/>
      <c r="D31" s="286"/>
      <c r="E31" s="286"/>
      <c r="F31" s="265">
        <v>11028</v>
      </c>
      <c r="G31" s="218">
        <v>12135</v>
      </c>
    </row>
    <row r="32" spans="1:7">
      <c r="A32" s="253"/>
      <c r="B32" s="286" t="s">
        <v>235</v>
      </c>
      <c r="C32" s="286"/>
      <c r="D32" s="286"/>
      <c r="E32" s="286"/>
      <c r="F32" s="265">
        <v>2</v>
      </c>
      <c r="G32" s="218">
        <v>14</v>
      </c>
    </row>
    <row r="33" spans="1:7">
      <c r="A33" s="253"/>
      <c r="B33" s="255" t="s">
        <v>236</v>
      </c>
      <c r="C33" s="253"/>
      <c r="D33" s="287"/>
      <c r="E33" s="287"/>
      <c r="F33" s="265">
        <v>15</v>
      </c>
      <c r="G33" s="218">
        <v>15</v>
      </c>
    </row>
    <row r="34" spans="1:7">
      <c r="A34" s="253" t="s">
        <v>212</v>
      </c>
      <c r="B34" s="286" t="s">
        <v>237</v>
      </c>
      <c r="C34" s="286"/>
      <c r="D34" s="286"/>
      <c r="E34" s="254"/>
      <c r="F34" s="220">
        <f>F24+F29</f>
        <v>731982</v>
      </c>
      <c r="G34" s="220">
        <f>G24+G29</f>
        <v>674627</v>
      </c>
    </row>
    <row r="35" spans="1:7">
      <c r="A35" s="253" t="s">
        <v>214</v>
      </c>
      <c r="B35" s="286" t="s">
        <v>238</v>
      </c>
      <c r="C35" s="286"/>
      <c r="D35" s="286"/>
      <c r="E35" s="254"/>
      <c r="F35" s="265">
        <v>6122</v>
      </c>
      <c r="G35" s="218">
        <v>7369</v>
      </c>
    </row>
    <row r="36" spans="1:7">
      <c r="A36" s="253" t="s">
        <v>219</v>
      </c>
      <c r="B36" s="286" t="s">
        <v>239</v>
      </c>
      <c r="C36" s="286"/>
      <c r="D36" s="287"/>
      <c r="E36" s="287"/>
      <c r="F36" s="265">
        <v>1718</v>
      </c>
      <c r="G36" s="218">
        <v>2078</v>
      </c>
    </row>
    <row r="37" spans="1:7">
      <c r="A37" s="256"/>
      <c r="B37" s="289" t="s">
        <v>240</v>
      </c>
      <c r="C37" s="289"/>
      <c r="D37" s="289"/>
      <c r="E37" s="254"/>
      <c r="F37" s="220">
        <f>F34+F36</f>
        <v>733700</v>
      </c>
      <c r="G37" s="219">
        <f>G34+G36</f>
        <v>676705</v>
      </c>
    </row>
    <row r="38" spans="1:7">
      <c r="A38" s="328" t="s">
        <v>196</v>
      </c>
      <c r="B38" s="329" t="s">
        <v>241</v>
      </c>
      <c r="C38" s="329"/>
      <c r="D38" s="330"/>
      <c r="E38" s="331"/>
      <c r="F38" s="266">
        <v>5672</v>
      </c>
      <c r="G38" s="221">
        <v>6613</v>
      </c>
    </row>
    <row r="39" spans="1:7">
      <c r="A39" s="246" t="s">
        <v>6</v>
      </c>
      <c r="B39" s="251" t="s">
        <v>242</v>
      </c>
      <c r="C39" s="251"/>
      <c r="D39" s="251"/>
      <c r="E39" s="257"/>
      <c r="F39" s="290"/>
      <c r="G39" s="290"/>
    </row>
    <row r="40" spans="1:7">
      <c r="A40" s="324" t="s">
        <v>194</v>
      </c>
      <c r="B40" s="324" t="s">
        <v>243</v>
      </c>
      <c r="C40" s="324"/>
      <c r="D40" s="324"/>
      <c r="E40" s="325"/>
      <c r="F40" s="207">
        <f>SUM(F41:F42)</f>
        <v>1657.952</v>
      </c>
      <c r="G40" s="207">
        <f>SUM(G41:G42)</f>
        <v>1476.346</v>
      </c>
    </row>
    <row r="41" spans="1:7">
      <c r="A41" s="184" t="s">
        <v>214</v>
      </c>
      <c r="B41" s="258" t="s">
        <v>244</v>
      </c>
      <c r="C41" s="259"/>
      <c r="D41" s="259"/>
      <c r="E41" s="259"/>
      <c r="F41" s="267">
        <v>752.90700000000004</v>
      </c>
      <c r="G41" s="208">
        <v>669.54399999999998</v>
      </c>
    </row>
    <row r="42" spans="1:7">
      <c r="A42" s="184"/>
      <c r="B42" s="258" t="s">
        <v>245</v>
      </c>
      <c r="C42" s="259"/>
      <c r="D42" s="259"/>
      <c r="E42" s="259"/>
      <c r="F42" s="268">
        <v>905.04499999999996</v>
      </c>
      <c r="G42" s="209">
        <v>806.80200000000002</v>
      </c>
    </row>
    <row r="43" spans="1:7">
      <c r="A43" s="184" t="s">
        <v>2</v>
      </c>
      <c r="B43" s="184" t="s">
        <v>246</v>
      </c>
      <c r="C43" s="184"/>
      <c r="D43" s="184"/>
      <c r="E43" s="184"/>
      <c r="F43" s="268">
        <v>0.46800000000000003</v>
      </c>
      <c r="G43" s="209">
        <v>0.94499999999999995</v>
      </c>
    </row>
    <row r="44" spans="1:7">
      <c r="A44" s="184" t="s">
        <v>212</v>
      </c>
      <c r="B44" s="184" t="s">
        <v>247</v>
      </c>
      <c r="C44" s="184"/>
      <c r="D44" s="184"/>
      <c r="E44" s="184"/>
      <c r="F44" s="210">
        <f>F40+F43</f>
        <v>1658.42</v>
      </c>
      <c r="G44" s="210">
        <f>G40+G43</f>
        <v>1477.2909999999999</v>
      </c>
    </row>
    <row r="45" spans="1:7">
      <c r="A45" s="184" t="s">
        <v>219</v>
      </c>
      <c r="B45" s="184" t="s">
        <v>248</v>
      </c>
      <c r="C45" s="184"/>
      <c r="D45" s="184"/>
      <c r="E45" s="184"/>
      <c r="F45" s="268">
        <v>72.106999999999999</v>
      </c>
      <c r="G45" s="209">
        <v>74.914000000000001</v>
      </c>
    </row>
    <row r="46" spans="1:7">
      <c r="A46" s="257" t="s">
        <v>196</v>
      </c>
      <c r="B46" s="260" t="s">
        <v>249</v>
      </c>
      <c r="C46" s="257"/>
      <c r="D46" s="257"/>
      <c r="E46" s="257"/>
      <c r="F46" s="210">
        <f>F44+F45</f>
        <v>1730.527</v>
      </c>
      <c r="G46" s="210">
        <f>G44+G45</f>
        <v>1552.2049999999999</v>
      </c>
    </row>
    <row r="47" spans="1:7">
      <c r="A47" s="184" t="s">
        <v>214</v>
      </c>
      <c r="B47" s="258" t="s">
        <v>250</v>
      </c>
      <c r="C47" s="184"/>
      <c r="D47" s="184"/>
      <c r="E47" s="184"/>
      <c r="F47" s="269">
        <v>461.85</v>
      </c>
      <c r="G47" s="211">
        <v>380.10199999999998</v>
      </c>
    </row>
    <row r="48" spans="1:7">
      <c r="A48" s="184"/>
      <c r="B48" s="258" t="s">
        <v>251</v>
      </c>
      <c r="C48" s="184"/>
      <c r="D48" s="184"/>
      <c r="E48" s="184"/>
      <c r="F48" s="269">
        <v>1268.6769999999999</v>
      </c>
      <c r="G48" s="211">
        <v>1172.1030000000001</v>
      </c>
    </row>
    <row r="49" spans="1:7">
      <c r="A49" s="326" t="s">
        <v>196</v>
      </c>
      <c r="B49" s="326" t="s">
        <v>252</v>
      </c>
      <c r="C49" s="326"/>
      <c r="D49" s="326"/>
      <c r="E49" s="327"/>
      <c r="F49" s="270">
        <v>0</v>
      </c>
      <c r="G49" s="212">
        <v>10.414999999999999</v>
      </c>
    </row>
    <row r="50" spans="1:7">
      <c r="A50" s="187" t="s">
        <v>253</v>
      </c>
      <c r="B50" s="180"/>
      <c r="C50" s="180"/>
      <c r="D50" s="180"/>
      <c r="E50" s="180"/>
      <c r="F50" s="188"/>
      <c r="G50" s="188"/>
    </row>
    <row r="51" spans="1:7">
      <c r="A51" s="189"/>
      <c r="B51" s="190"/>
      <c r="C51" s="190"/>
      <c r="D51" s="190"/>
      <c r="E51" s="190"/>
      <c r="F51" s="190"/>
      <c r="G51" s="191"/>
    </row>
    <row r="52" spans="1:7">
      <c r="A52" s="192"/>
      <c r="B52" s="193"/>
      <c r="C52" s="193"/>
      <c r="D52" s="193"/>
      <c r="E52" s="193"/>
      <c r="F52" s="193"/>
      <c r="G52" s="194"/>
    </row>
    <row r="53" spans="1:7">
      <c r="A53" s="195"/>
      <c r="B53" s="196"/>
      <c r="C53" s="196"/>
      <c r="D53" s="196"/>
      <c r="E53" s="196"/>
      <c r="F53" s="196"/>
      <c r="G53" s="197"/>
    </row>
    <row r="54" spans="1:7">
      <c r="A54" s="198"/>
      <c r="B54" s="179"/>
      <c r="C54" s="179"/>
      <c r="D54" s="179"/>
      <c r="E54" s="179"/>
      <c r="F54" s="180"/>
      <c r="G54" s="180"/>
    </row>
    <row r="55" spans="1:7">
      <c r="A55" s="280" t="s">
        <v>277</v>
      </c>
      <c r="B55" s="280"/>
      <c r="C55" s="280"/>
      <c r="D55" s="280"/>
      <c r="E55" s="280"/>
      <c r="F55" s="280" t="s">
        <v>278</v>
      </c>
      <c r="G55" s="280"/>
    </row>
    <row r="56" spans="1:7">
      <c r="A56" s="288" t="s">
        <v>265</v>
      </c>
      <c r="B56" s="288"/>
      <c r="C56" s="288"/>
      <c r="D56" s="226"/>
      <c r="E56" s="226"/>
      <c r="F56" s="226"/>
      <c r="G56" s="226"/>
    </row>
    <row r="57" spans="1:7">
      <c r="A57" s="226"/>
      <c r="B57" s="226"/>
      <c r="C57" s="226"/>
      <c r="D57" s="226"/>
      <c r="E57" s="226"/>
      <c r="F57" s="226"/>
      <c r="G57" s="226"/>
    </row>
    <row r="58" spans="1:7">
      <c r="A58" s="281" t="s">
        <v>266</v>
      </c>
      <c r="B58" s="281"/>
      <c r="C58" s="281"/>
      <c r="D58" s="281"/>
      <c r="E58" s="281"/>
      <c r="F58" s="281"/>
      <c r="G58" s="281"/>
    </row>
    <row r="59" spans="1:7">
      <c r="A59" s="281" t="s">
        <v>267</v>
      </c>
      <c r="B59" s="281"/>
      <c r="C59" s="281"/>
      <c r="D59" s="281"/>
      <c r="E59" s="281"/>
      <c r="F59" s="281"/>
      <c r="G59" s="226"/>
    </row>
    <row r="60" spans="1:7">
      <c r="A60" s="281" t="s">
        <v>268</v>
      </c>
      <c r="B60" s="281"/>
      <c r="C60" s="281"/>
      <c r="D60" s="281" t="s">
        <v>269</v>
      </c>
      <c r="E60" s="281"/>
      <c r="F60" s="281"/>
      <c r="G60" s="226"/>
    </row>
    <row r="61" spans="1:7">
      <c r="A61" s="281" t="s">
        <v>270</v>
      </c>
      <c r="B61" s="281"/>
      <c r="C61" s="281"/>
      <c r="D61" s="281"/>
      <c r="E61" s="281"/>
      <c r="F61" s="281"/>
      <c r="G61" s="226"/>
    </row>
    <row r="62" spans="1:7">
      <c r="A62" s="226"/>
      <c r="B62" s="281" t="s">
        <v>271</v>
      </c>
      <c r="C62" s="281"/>
      <c r="D62" s="281"/>
      <c r="E62" s="281"/>
      <c r="F62" s="226"/>
      <c r="G62" s="226"/>
    </row>
    <row r="63" spans="1:7">
      <c r="A63" s="282" t="s">
        <v>272</v>
      </c>
      <c r="B63" s="282"/>
      <c r="C63" s="226"/>
      <c r="D63" s="226"/>
      <c r="E63" s="226"/>
      <c r="F63" s="226"/>
      <c r="G63" s="226"/>
    </row>
    <row r="64" spans="1:7">
      <c r="A64" s="279" t="s">
        <v>273</v>
      </c>
      <c r="B64" s="279"/>
      <c r="C64" s="279"/>
      <c r="D64" s="279"/>
      <c r="E64" s="279"/>
      <c r="F64" s="279"/>
      <c r="G64" s="279"/>
    </row>
    <row r="65" spans="1:7">
      <c r="A65" s="279" t="s">
        <v>274</v>
      </c>
      <c r="B65" s="279"/>
      <c r="C65" s="279"/>
      <c r="D65" s="279"/>
      <c r="E65" s="279"/>
      <c r="F65" s="279"/>
      <c r="G65" s="279"/>
    </row>
    <row r="66" spans="1:7">
      <c r="A66" s="279" t="s">
        <v>275</v>
      </c>
      <c r="B66" s="279"/>
      <c r="C66" s="279"/>
      <c r="D66" s="279"/>
      <c r="E66" s="279"/>
      <c r="F66" s="279"/>
      <c r="G66" s="279"/>
    </row>
  </sheetData>
  <mergeCells count="35">
    <mergeCell ref="A61:F61"/>
    <mergeCell ref="B62:E62"/>
    <mergeCell ref="A63:B63"/>
    <mergeCell ref="A56:C56"/>
    <mergeCell ref="A58:G58"/>
    <mergeCell ref="A59:F59"/>
    <mergeCell ref="A60:C60"/>
    <mergeCell ref="D60:F60"/>
    <mergeCell ref="B35:D35"/>
    <mergeCell ref="B36:C36"/>
    <mergeCell ref="D36:E36"/>
    <mergeCell ref="B37:D37"/>
    <mergeCell ref="B38:C38"/>
    <mergeCell ref="D38:E38"/>
    <mergeCell ref="B30:D30"/>
    <mergeCell ref="B31:E31"/>
    <mergeCell ref="B32:E32"/>
    <mergeCell ref="D33:E33"/>
    <mergeCell ref="B34:D34"/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ТОТАЛ</vt:lpstr>
      <vt:lpstr>FRANÇAIS</vt:lpstr>
      <vt:lpstr>ESPAÑOL</vt:lpstr>
      <vt:lpstr>JAN!Област_печат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2025-01-23T11:22:31Z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